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elta.sim.sise/webdav/aced8e90f92a452d33f3eda0243ac6d84d0f0770/47007260379/bc2a80af-0ae2-4d0d-96cd-597f98389d49/"/>
    </mc:Choice>
  </mc:AlternateContent>
  <xr:revisionPtr revIDLastSave="0" documentId="13_ncr:40000001_{16C17732-EDF8-4C20-98DE-9413C3EC4C20}" xr6:coauthVersionLast="47" xr6:coauthVersionMax="47" xr10:uidLastSave="{00000000-0000-0000-0000-000000000000}"/>
  <bookViews>
    <workbookView xWindow="-57720" yWindow="-120" windowWidth="29040" windowHeight="15720" firstSheet="1" activeTab="1" xr2:uid="{00000000-000D-0000-FFFF-FFFF00000000}"/>
  </bookViews>
  <sheets>
    <sheet name="Sheet1" sheetId="13" state="hidden" r:id="rId1"/>
    <sheet name="SIM VA" sheetId="9" r:id="rId2"/>
  </sheets>
  <definedNames>
    <definedName name="_xlnm._FilterDatabase" localSheetId="1" hidden="1">'SIM VA'!$A$9:$V$31</definedName>
  </definedNames>
  <calcPr calcId="191028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9" l="1"/>
  <c r="N6" i="9"/>
  <c r="Q6" i="9"/>
  <c r="T6" i="9"/>
  <c r="U6" i="9"/>
  <c r="L6" i="9"/>
  <c r="O26" i="9"/>
  <c r="P26" i="9" s="1"/>
  <c r="R26" i="9" s="1"/>
  <c r="S26" i="9" s="1"/>
  <c r="S15" i="9" l="1"/>
  <c r="S16" i="9"/>
  <c r="S17" i="9"/>
  <c r="S18" i="9"/>
  <c r="S19" i="9"/>
  <c r="O15" i="9"/>
  <c r="O16" i="9"/>
  <c r="P16" i="9" s="1"/>
  <c r="O17" i="9"/>
  <c r="P17" i="9" s="1"/>
  <c r="O18" i="9"/>
  <c r="P18" i="9" s="1"/>
  <c r="O19" i="9"/>
  <c r="P19" i="9" s="1"/>
  <c r="S14" i="9"/>
  <c r="O13" i="9"/>
  <c r="O14" i="9"/>
  <c r="P14" i="9" s="1"/>
  <c r="O27" i="9" l="1"/>
  <c r="P27" i="9" s="1"/>
  <c r="R27" i="9" s="1"/>
  <c r="O28" i="9"/>
  <c r="P28" i="9" s="1"/>
  <c r="R28" i="9" s="1"/>
  <c r="S28" i="9" s="1"/>
  <c r="O29" i="9"/>
  <c r="P29" i="9" s="1"/>
  <c r="R29" i="9" s="1"/>
  <c r="S29" i="9" s="1"/>
  <c r="O30" i="9"/>
  <c r="P30" i="9" s="1"/>
  <c r="R30" i="9" s="1"/>
  <c r="S30" i="9" s="1"/>
  <c r="O31" i="9"/>
  <c r="P31" i="9" s="1"/>
  <c r="R31" i="9" s="1"/>
  <c r="S31" i="9" s="1"/>
  <c r="O12" i="9"/>
  <c r="P12" i="9" s="1"/>
  <c r="R12" i="9" s="1"/>
  <c r="S12" i="9" s="1"/>
  <c r="P13" i="9"/>
  <c r="S13" i="9" s="1"/>
  <c r="P15" i="9"/>
  <c r="S20" i="9"/>
  <c r="S21" i="9"/>
  <c r="S22" i="9"/>
  <c r="S23" i="9"/>
  <c r="S24" i="9"/>
  <c r="S25" i="9"/>
  <c r="O20" i="9"/>
  <c r="O21" i="9"/>
  <c r="P21" i="9" s="1"/>
  <c r="O22" i="9"/>
  <c r="P22" i="9" s="1"/>
  <c r="O23" i="9"/>
  <c r="P23" i="9" s="1"/>
  <c r="O24" i="9"/>
  <c r="P24" i="9" s="1"/>
  <c r="O25" i="9"/>
  <c r="P25" i="9" s="1"/>
  <c r="O11" i="9"/>
  <c r="P11" i="9" s="1"/>
  <c r="R11" i="9" s="1"/>
  <c r="S11" i="9" s="1"/>
  <c r="O10" i="9"/>
  <c r="P10" i="9" s="1"/>
  <c r="P20" i="9" l="1"/>
  <c r="P6" i="9" s="1"/>
  <c r="O6" i="9"/>
  <c r="S27" i="9"/>
  <c r="R10" i="9"/>
  <c r="R6" i="9" s="1"/>
  <c r="S10" i="9" l="1"/>
  <c r="S6" i="9" s="1"/>
</calcChain>
</file>

<file path=xl/sharedStrings.xml><?xml version="1.0" encoding="utf-8"?>
<sst xmlns="http://schemas.openxmlformats.org/spreadsheetml/2006/main" count="244" uniqueCount="100">
  <si>
    <t>Tervikliku ülevaate saamiseks sisaldab vorm infot jääkide kohta, mida üle ei viida.</t>
  </si>
  <si>
    <t>Märkused (sh viide seletuskirjas/memos olevale vastavale põhjendusele)</t>
  </si>
  <si>
    <t>Lõplik eelarve</t>
  </si>
  <si>
    <t>Kasutamata eelarve jääk</t>
  </si>
  <si>
    <t>(1)</t>
  </si>
  <si>
    <t>(2)</t>
  </si>
  <si>
    <t>e) kui eelarve objekt on "SE000028" siis võimalikuks ülekandmise summaks on null (0); erandid kokkuleppel.</t>
  </si>
  <si>
    <t>Tegevuspõhise eelarve korral</t>
  </si>
  <si>
    <t>Lisa 1</t>
  </si>
  <si>
    <t xml:space="preserve">Ei taotle üle kanda
</t>
  </si>
  <si>
    <t>Aktiga teisele valitsemisalale üle antud vahendid</t>
  </si>
  <si>
    <t>Valitsemisala*</t>
  </si>
  <si>
    <t>Majanduslik sisu (K; I; F)</t>
  </si>
  <si>
    <t>Tulemusvaldkond -nimi</t>
  </si>
  <si>
    <t>Programm - nimi</t>
  </si>
  <si>
    <t>Programmi tegevuse kood</t>
  </si>
  <si>
    <t>Programmi tegevuse nimi</t>
  </si>
  <si>
    <t>Asutuse nimi</t>
  </si>
  <si>
    <r>
      <t xml:space="preserve">Konto nimi </t>
    </r>
    <r>
      <rPr>
        <sz val="11"/>
        <rFont val="Times New Roman"/>
        <family val="1"/>
        <charset val="186"/>
      </rPr>
      <t>(minimaalselt eelarveklassifikaatori määruse lisas toodud detailsuses)</t>
    </r>
  </si>
  <si>
    <t>Eelarve liik*</t>
  </si>
  <si>
    <t>Eelarve objekti kood</t>
  </si>
  <si>
    <t>Objekti nimi</t>
  </si>
  <si>
    <t>Sh üle toodud eelnevast aastast</t>
  </si>
  <si>
    <t>Võimalik üle viia järgnevasse aastasse</t>
  </si>
  <si>
    <t>Korraline ülekandmine</t>
  </si>
  <si>
    <t>Erakorraline ülekandmine</t>
  </si>
  <si>
    <t>Ülekandmine kokku</t>
  </si>
  <si>
    <t>(3)</t>
  </si>
  <si>
    <t>(4)=(1)-(3)</t>
  </si>
  <si>
    <t>(5)</t>
  </si>
  <si>
    <t>(7)</t>
  </si>
  <si>
    <t>(8)=(6)+(7)</t>
  </si>
  <si>
    <t>(9)=(5)-(8)</t>
  </si>
  <si>
    <r>
      <t>(5) veerg</t>
    </r>
    <r>
      <rPr>
        <sz val="9"/>
        <color rgb="FF000000"/>
        <rFont val="Times New Roman"/>
        <family val="1"/>
        <charset val="186"/>
      </rPr>
      <t xml:space="preserve"> leitakse veerust (4) järgmiste tingimustega (kõik summad absoluutväärtuses):</t>
    </r>
  </si>
  <si>
    <t>a) veeru (5) lahtris summa ei tohi olla suurem kui veergude (1) ja (2) vahe tingimusel, et veergude (1) ja (2) vahe ei ole null;</t>
  </si>
  <si>
    <t>b) kui veeru (5) lahtri summa on suurem kui veergude (1) ja (2) vahe , siis veeru (5) lahtris summa võrdub veergude (1) ja (2) vahe summaga;</t>
  </si>
  <si>
    <t>c) kui veergude (1) ja (2) vahe on null, siis veeru (5) lahtris peab olema samuti null;</t>
  </si>
  <si>
    <t>d) OR objekti puhul veeru (5) lahtri summa võrdub veeru (4) lahtri summaga, kui valitsuse korralduses ei ole seatud eelarve kasutamisele tähtaega. Viimasel juhul lähtutakse tähtajast.</t>
  </si>
  <si>
    <t>f) kui veerg (3) on suurem kui veerg (2), siis võimalikuks ülekandmise summaks on veerg (4);</t>
  </si>
  <si>
    <t xml:space="preserve">g) kui veerg (2) on suurem kui veerg (3) ja veerg (4) on suurem kui veergude (1) ja (2) vahe, siis veerg (5) võrdub veergude (1) ja (2) vahega. </t>
  </si>
  <si>
    <r>
      <rPr>
        <b/>
        <sz val="9"/>
        <color rgb="FF000000"/>
        <rFont val="Times New Roman"/>
        <family val="1"/>
        <charset val="186"/>
      </rPr>
      <t>(6) veerg</t>
    </r>
    <r>
      <rPr>
        <sz val="9"/>
        <color rgb="FF000000"/>
        <rFont val="Times New Roman"/>
        <family val="1"/>
        <charset val="186"/>
      </rPr>
      <t xml:space="preserve"> sisaldab andmeid kõikide korraliste eelarvejääkide ülekandmiste kohta - mais antava ministri käskkirja alus..</t>
    </r>
  </si>
  <si>
    <r>
      <rPr>
        <b/>
        <sz val="9"/>
        <color theme="1"/>
        <rFont val="Times New Roman"/>
        <family val="1"/>
        <charset val="186"/>
      </rPr>
      <t>(7) veerg</t>
    </r>
    <r>
      <rPr>
        <sz val="9"/>
        <color theme="1"/>
        <rFont val="Times New Roman"/>
        <family val="1"/>
        <charset val="186"/>
      </rPr>
      <t xml:space="preserve"> sisaldab andmeid kõikide erakorraliste eelarvejääkide ülekandmiste kohta.</t>
    </r>
  </si>
  <si>
    <r>
      <rPr>
        <b/>
        <sz val="9"/>
        <color rgb="FF000000"/>
        <rFont val="Times New Roman"/>
        <family val="1"/>
        <charset val="186"/>
      </rPr>
      <t xml:space="preserve">(8) veerg </t>
    </r>
    <r>
      <rPr>
        <sz val="9"/>
        <color rgb="FF000000"/>
        <rFont val="Times New Roman"/>
        <family val="1"/>
        <charset val="186"/>
      </rPr>
      <t>sisaldab andmeid kõikide eelarvejääkide ülekandmiste kohta.</t>
    </r>
  </si>
  <si>
    <t>* Soovi korral võib allkirjastamisel veerud "Valitsemisala" ja "Eelarve liik" kustutada, sest vastav info on toodud pealkirjas (veerud tulenevad KAIS-i vormist).</t>
  </si>
  <si>
    <t>K</t>
  </si>
  <si>
    <t>Siseministeerium</t>
  </si>
  <si>
    <t>Siseturvalisus</t>
  </si>
  <si>
    <t>SR100042</t>
  </si>
  <si>
    <t>Laiapindse riigikaitse projektid</t>
  </si>
  <si>
    <t xml:space="preserve">Täitmine  </t>
  </si>
  <si>
    <t>ST040103</t>
  </si>
  <si>
    <t>Elanikkonnakaitse, kriisideks valmisolek ja nende lahendamine</t>
  </si>
  <si>
    <t>Kindla sisejulgeoleku programm</t>
  </si>
  <si>
    <t>IN003000</t>
  </si>
  <si>
    <t>Transpordivahendid</t>
  </si>
  <si>
    <t>IN005000</t>
  </si>
  <si>
    <t>Muud investeeringud</t>
  </si>
  <si>
    <t>IN100108</t>
  </si>
  <si>
    <t>Idapiiri ehitus</t>
  </si>
  <si>
    <t>IN104526</t>
  </si>
  <si>
    <t>Piusa kordon</t>
  </si>
  <si>
    <t>SR100089</t>
  </si>
  <si>
    <t>Laiapindse riigikaitse projektid 2025</t>
  </si>
  <si>
    <t>Politsei-ja Piirivalveamet</t>
  </si>
  <si>
    <t>I</t>
  </si>
  <si>
    <t>Päästeamet</t>
  </si>
  <si>
    <t>IN104521</t>
  </si>
  <si>
    <t>Kardla lõhkamiskoht</t>
  </si>
  <si>
    <t>IN104523</t>
  </si>
  <si>
    <t>Lõhangu lõhkamiskoht</t>
  </si>
  <si>
    <t>IN104524</t>
  </si>
  <si>
    <t>Potsepa lõhkamiskoht</t>
  </si>
  <si>
    <t>2025. aasta riigieelarve jäägid (eelmine eelarveaasta)</t>
  </si>
  <si>
    <t>Jääkide 2026. aastasse üle viimine (käesolev eelarveaasta)</t>
  </si>
  <si>
    <t>(6)</t>
  </si>
  <si>
    <t>Ennetava ja turvalise elukeskkonna kujundamise programm</t>
  </si>
  <si>
    <t>Kiire ja asjatundliku abi programm</t>
  </si>
  <si>
    <t>Turvalise keskkonna kujundamine</t>
  </si>
  <si>
    <t>Demineerimine</t>
  </si>
  <si>
    <t>Päästmine maismaal ja siseveekogudel</t>
  </si>
  <si>
    <t>Süüteomenetlus</t>
  </si>
  <si>
    <t>Põhiseadusliku korra tagamine</t>
  </si>
  <si>
    <t>ST020103</t>
  </si>
  <si>
    <t>ST030103</t>
  </si>
  <si>
    <t>ST030104</t>
  </si>
  <si>
    <t>ST030106</t>
  </si>
  <si>
    <t>ST040101</t>
  </si>
  <si>
    <t>ST020101</t>
  </si>
  <si>
    <t>Õnnetuste, süütegude ja varakahjude ennetamine</t>
  </si>
  <si>
    <t>Tööjõukulud</t>
  </si>
  <si>
    <t>Muud toetused</t>
  </si>
  <si>
    <t>Majandamiskulud</t>
  </si>
  <si>
    <t>Materiaalse ja immateriaalse põhivara soetused</t>
  </si>
  <si>
    <r>
      <rPr>
        <b/>
        <sz val="9"/>
        <color rgb="FF000000"/>
        <rFont val="Times New Roman"/>
        <family val="1"/>
        <charset val="186"/>
      </rPr>
      <t>(9) veerg</t>
    </r>
    <r>
      <rPr>
        <sz val="9"/>
        <color rgb="FF000000"/>
        <rFont val="Times New Roman"/>
        <family val="1"/>
        <charset val="186"/>
      </rPr>
      <t xml:space="preserve"> sisaldab andmeid kõikide eelarvejääkide kohta, mida on võimalik õiguslikult üle kanda, aga ei kanta üle.</t>
    </r>
  </si>
  <si>
    <t>Row Labels</t>
  </si>
  <si>
    <t>Grand Total</t>
  </si>
  <si>
    <t>Sum of Ülekandmine kokku</t>
  </si>
  <si>
    <t>Column Labels</t>
  </si>
  <si>
    <t>ministri käskkirja "Siseministeeriumi valitsemisala 2025. aasta riigieelarve kasutamise pikendamine ühe aasta võrra" juurde</t>
  </si>
  <si>
    <r>
      <t xml:space="preserve">Siseministeeriumi valitsemisala 2025. aasta riigieelarve piirmääraga vahendite (liik 20) kasutamata eelarve ülekandmine </t>
    </r>
    <r>
      <rPr>
        <sz val="12"/>
        <color rgb="FF000000"/>
        <rFont val="Times New Roman"/>
        <family val="1"/>
        <charset val="186"/>
      </rPr>
      <t>(eurodes)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</si>
</sst>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color indexed="8"/>
      <name val="Calibri"/>
      <family val="2"/>
      <scheme val="minor"/>
    </font>
    <font>
      <i/>
      <sz val="8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rgb="FF00B05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096C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6" fillId="0" borderId="0"/>
  </cellStyleXfs>
  <cellXfs count="57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indent="2"/>
    </xf>
    <xf numFmtId="0" fontId="7" fillId="0" borderId="0" xfId="0" applyFont="1" applyAlignment="1">
      <alignment horizontal="right" vertical="top"/>
    </xf>
    <xf numFmtId="0" fontId="10" fillId="0" borderId="0" xfId="3" applyFont="1" applyAlignment="1">
      <alignment horizontal="right"/>
    </xf>
    <xf numFmtId="0" fontId="11" fillId="0" borderId="0" xfId="3" applyFont="1" applyAlignment="1">
      <alignment horizontal="right"/>
    </xf>
    <xf numFmtId="0" fontId="10" fillId="0" borderId="0" xfId="0" applyFont="1" applyAlignment="1">
      <alignment horizontal="right" vertical="top"/>
    </xf>
    <xf numFmtId="0" fontId="15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indent="2"/>
    </xf>
    <xf numFmtId="0" fontId="14" fillId="0" borderId="0" xfId="0" applyFont="1" applyAlignment="1">
      <alignment vertical="top"/>
    </xf>
    <xf numFmtId="3" fontId="9" fillId="2" borderId="6" xfId="1" applyNumberFormat="1" applyFont="1" applyFill="1" applyBorder="1" applyAlignment="1" applyProtection="1">
      <alignment horizontal="center" vertical="top" wrapText="1"/>
      <protection locked="0"/>
    </xf>
    <xf numFmtId="0" fontId="8" fillId="0" borderId="0" xfId="3" applyFont="1" applyAlignment="1">
      <alignment horizontal="center" vertical="top" wrapText="1"/>
    </xf>
    <xf numFmtId="0" fontId="9" fillId="5" borderId="5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7" borderId="6" xfId="0" applyFont="1" applyFill="1" applyBorder="1" applyAlignment="1">
      <alignment horizontal="center" vertical="top" wrapText="1"/>
    </xf>
    <xf numFmtId="4" fontId="9" fillId="6" borderId="15" xfId="3" applyNumberFormat="1" applyFont="1" applyFill="1" applyBorder="1" applyAlignment="1">
      <alignment horizontal="center" vertical="top" wrapText="1"/>
    </xf>
    <xf numFmtId="4" fontId="9" fillId="6" borderId="16" xfId="3" applyNumberFormat="1" applyFont="1" applyFill="1" applyBorder="1" applyAlignment="1">
      <alignment horizontal="center" vertical="top" wrapText="1"/>
    </xf>
    <xf numFmtId="3" fontId="0" fillId="0" borderId="0" xfId="0" applyNumberFormat="1"/>
    <xf numFmtId="0" fontId="16" fillId="0" borderId="0" xfId="0" applyFont="1"/>
    <xf numFmtId="0" fontId="13" fillId="0" borderId="0" xfId="0" applyFont="1"/>
    <xf numFmtId="0" fontId="17" fillId="0" borderId="0" xfId="0" applyFont="1" applyAlignment="1">
      <alignment horizontal="right" vertical="top"/>
    </xf>
    <xf numFmtId="3" fontId="13" fillId="0" borderId="0" xfId="0" applyNumberFormat="1" applyFont="1"/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16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/>
    <xf numFmtId="0" fontId="16" fillId="0" borderId="2" xfId="0" applyFont="1" applyBorder="1" applyAlignment="1">
      <alignment horizontal="center"/>
    </xf>
    <xf numFmtId="0" fontId="16" fillId="0" borderId="1" xfId="0" applyFont="1" applyBorder="1"/>
    <xf numFmtId="2" fontId="16" fillId="0" borderId="2" xfId="0" applyNumberFormat="1" applyFont="1" applyBorder="1" applyAlignment="1">
      <alignment horizontal="center"/>
    </xf>
    <xf numFmtId="4" fontId="16" fillId="0" borderId="0" xfId="0" applyNumberFormat="1" applyFont="1"/>
    <xf numFmtId="0" fontId="16" fillId="3" borderId="0" xfId="0" applyFont="1" applyFill="1"/>
    <xf numFmtId="0" fontId="20" fillId="0" borderId="0" xfId="0" applyFont="1"/>
    <xf numFmtId="4" fontId="20" fillId="0" borderId="0" xfId="0" applyNumberFormat="1" applyFont="1"/>
    <xf numFmtId="0" fontId="21" fillId="0" borderId="0" xfId="0" applyFont="1"/>
    <xf numFmtId="0" fontId="22" fillId="0" borderId="0" xfId="0" applyFont="1"/>
    <xf numFmtId="3" fontId="16" fillId="0" borderId="2" xfId="0" applyNumberFormat="1" applyFont="1" applyBorder="1" applyAlignment="1">
      <alignment horizontal="right"/>
    </xf>
    <xf numFmtId="3" fontId="16" fillId="0" borderId="2" xfId="0" quotePrefix="1" applyNumberFormat="1" applyFont="1" applyBorder="1" applyAlignment="1">
      <alignment horizontal="right"/>
    </xf>
    <xf numFmtId="0" fontId="16" fillId="0" borderId="2" xfId="0" quotePrefix="1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3" fontId="8" fillId="0" borderId="0" xfId="3" applyNumberFormat="1" applyFont="1" applyAlignment="1">
      <alignment horizontal="center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9" fillId="2" borderId="3" xfId="3" applyFont="1" applyFill="1" applyBorder="1" applyAlignment="1">
      <alignment horizontal="center" vertical="top" wrapText="1"/>
    </xf>
    <xf numFmtId="3" fontId="9" fillId="6" borderId="11" xfId="3" applyNumberFormat="1" applyFont="1" applyFill="1" applyBorder="1" applyAlignment="1">
      <alignment horizontal="center" vertical="top" wrapText="1"/>
    </xf>
    <xf numFmtId="3" fontId="9" fillId="6" borderId="12" xfId="3" applyNumberFormat="1" applyFont="1" applyFill="1" applyBorder="1" applyAlignment="1">
      <alignment horizontal="center" vertical="top" wrapText="1"/>
    </xf>
    <xf numFmtId="3" fontId="9" fillId="6" borderId="13" xfId="3" applyNumberFormat="1" applyFont="1" applyFill="1" applyBorder="1" applyAlignment="1">
      <alignment horizontal="center" vertical="top" wrapText="1"/>
    </xf>
    <xf numFmtId="3" fontId="5" fillId="9" borderId="7" xfId="0" applyNumberFormat="1" applyFont="1" applyFill="1" applyBorder="1" applyAlignment="1">
      <alignment horizontal="center" vertical="top" wrapText="1"/>
    </xf>
    <xf numFmtId="3" fontId="5" fillId="9" borderId="8" xfId="0" applyNumberFormat="1" applyFont="1" applyFill="1" applyBorder="1" applyAlignment="1">
      <alignment horizontal="center" vertical="top" wrapText="1"/>
    </xf>
    <xf numFmtId="3" fontId="9" fillId="8" borderId="10" xfId="0" applyNumberFormat="1" applyFont="1" applyFill="1" applyBorder="1" applyAlignment="1">
      <alignment horizontal="center" vertical="top" wrapText="1"/>
    </xf>
    <xf numFmtId="3" fontId="9" fillId="8" borderId="4" xfId="0" applyNumberFormat="1" applyFont="1" applyFill="1" applyBorder="1" applyAlignment="1">
      <alignment horizontal="center" vertical="top" wrapText="1"/>
    </xf>
    <xf numFmtId="3" fontId="9" fillId="4" borderId="14" xfId="0" applyNumberFormat="1" applyFont="1" applyFill="1" applyBorder="1" applyAlignment="1">
      <alignment horizontal="center" vertical="top" wrapText="1"/>
    </xf>
    <xf numFmtId="3" fontId="9" fillId="4" borderId="9" xfId="0" applyNumberFormat="1" applyFont="1" applyFill="1" applyBorder="1" applyAlignment="1">
      <alignment horizontal="center" vertical="top" wrapText="1"/>
    </xf>
  </cellXfs>
  <cellStyles count="4">
    <cellStyle name="Normaallaad 2" xfId="3" xr:uid="{2D5747CA-EFA3-40C3-8C44-B1DFE25174A1}"/>
    <cellStyle name="Normal" xfId="0" builtinId="0"/>
    <cellStyle name="Normal 10 2" xfId="2" xr:uid="{00000000-0005-0000-0000-000001000000}"/>
    <cellStyle name="Normal 25 9" xfId="1" xr:uid="{00000000-0005-0000-0000-000002000000}"/>
  </cellStyles>
  <dxfs count="1">
    <dxf>
      <numFmt numFmtId="3" formatCode="#,##0"/>
    </dxf>
  </dxfs>
  <tableStyles count="0" defaultTableStyle="TableStyleMedium2" defaultPivotStyle="PivotStyleLight16"/>
  <colors>
    <mruColors>
      <color rgb="FFD096C8"/>
      <color rgb="FFCC99FF"/>
      <color rgb="FFABE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trin Toompuu" refreshedDate="46058.959018171299" createdVersion="8" refreshedVersion="8" minRefreshableVersion="3" recordCount="23" xr:uid="{41FAEA73-E41C-43C2-85CE-E1BFA3B8AE42}">
  <cacheSource type="worksheet">
    <worksheetSource ref="B8:S31" sheet="SIM VA"/>
  </cacheSource>
  <cacheFields count="18">
    <cacheField name="Majanduslik sisu (K; I; F)" numFmtId="0">
      <sharedItems containsBlank="1" count="3">
        <m/>
        <s v="K"/>
        <s v="I"/>
      </sharedItems>
    </cacheField>
    <cacheField name="Tulemusvaldkond -nimi" numFmtId="0">
      <sharedItems containsBlank="1"/>
    </cacheField>
    <cacheField name="Programm - nimi" numFmtId="0">
      <sharedItems containsBlank="1"/>
    </cacheField>
    <cacheField name="Programmi tegevuse kood" numFmtId="0">
      <sharedItems containsBlank="1"/>
    </cacheField>
    <cacheField name="Programmi tegevuse nimi" numFmtId="0">
      <sharedItems containsBlank="1" count="8">
        <m/>
        <s v="Elanikkonnakaitse, kriisideks valmisolek ja nende lahendamine"/>
        <s v="Õnnetuste, süütegude ja varakahjude ennetamine"/>
        <s v="Turvalise keskkonna kujundamine"/>
        <s v="Demineerimine"/>
        <s v="Päästmine maismaal ja siseveekogudel"/>
        <s v="Süüteomenetlus"/>
        <s v="Põhiseadusliku korra tagamine"/>
      </sharedItems>
    </cacheField>
    <cacheField name="Asutuse nimi" numFmtId="0">
      <sharedItems containsBlank="1" count="4">
        <m/>
        <s v="Siseministeerium"/>
        <s v="Päästeamet"/>
        <s v="Politsei-ja Piirivalveamet"/>
      </sharedItems>
    </cacheField>
    <cacheField name="Konto nimi (minimaalselt eelarveklassifikaatori määruse lisas toodud detailsuses)" numFmtId="0">
      <sharedItems containsBlank="1" count="5">
        <m/>
        <s v="Tööjõukulud"/>
        <s v="Majandamiskulud"/>
        <s v="Muud toetused"/>
        <s v="Materiaalse ja immateriaalse põhivara soetused"/>
      </sharedItems>
    </cacheField>
    <cacheField name="Eelarve liik*" numFmtId="0">
      <sharedItems containsString="0" containsBlank="1" containsNumber="1" containsInteger="1" minValue="20" maxValue="20"/>
    </cacheField>
    <cacheField name="Eelarve objekti kood" numFmtId="0">
      <sharedItems containsBlank="1"/>
    </cacheField>
    <cacheField name="Objekti nimi" numFmtId="0">
      <sharedItems containsBlank="1" count="10">
        <m/>
        <s v="Laiapindse riigikaitse projektid"/>
        <s v="Transpordivahendid"/>
        <s v="Muud investeeringud"/>
        <s v="Idapiiri ehitus"/>
        <s v="Piusa kordon"/>
        <s v="Laiapindse riigikaitse projektid 2025"/>
        <s v="Kardla lõhkamiskoht"/>
        <s v="Lõhangu lõhkamiskoht"/>
        <s v="Potsepa lõhkamiskoht"/>
      </sharedItems>
    </cacheField>
    <cacheField name="Lõplik eelarve" numFmtId="0">
      <sharedItems containsMixedTypes="1" containsNumber="1" minValue="5655.349997549999" maxValue="9500000"/>
    </cacheField>
    <cacheField name="Sh üle toodud eelnevast aastast" numFmtId="0">
      <sharedItems containsBlank="1" containsMixedTypes="1" containsNumber="1" containsInteger="1" minValue="100" maxValue="4806839"/>
    </cacheField>
    <cacheField name="Täitmine  " numFmtId="0">
      <sharedItems containsBlank="1" containsMixedTypes="1" containsNumber="1" minValue="220.31357726829125" maxValue="6615821.7300000004"/>
    </cacheField>
    <cacheField name="Kasutamata eelarve jääk" numFmtId="0">
      <sharedItems containsMixedTypes="1" containsNumber="1" minValue="3437.640000000014" maxValue="5694997.8499999996"/>
    </cacheField>
    <cacheField name="Võimalik üle viia järgnevasse aastasse" numFmtId="0">
      <sharedItems containsMixedTypes="1" containsNumber="1" minValue="3437.640000000014" maxValue="5694997.8499999996"/>
    </cacheField>
    <cacheField name="Korraline ülekandmine" numFmtId="0">
      <sharedItems containsBlank="1"/>
    </cacheField>
    <cacheField name="Erakorraline ülekandmine" numFmtId="0">
      <sharedItems containsMixedTypes="1" containsNumber="1" minValue="202.57485641067251" maxValue="5400000"/>
    </cacheField>
    <cacheField name="Ülekandmine kokku" numFmtId="0">
      <sharedItems containsMixedTypes="1" containsNumber="1" minValue="202.57485641067251" maxValue="54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x v="0"/>
    <m/>
    <m/>
    <m/>
    <x v="0"/>
    <x v="0"/>
    <x v="0"/>
    <m/>
    <m/>
    <x v="0"/>
    <s v="(1)"/>
    <s v="(2)"/>
    <s v="(3)"/>
    <s v="(4)=(1)-(3)"/>
    <s v="(5)"/>
    <s v="(6)"/>
    <s v="(7)"/>
    <s v="(8)=(6)+(7)"/>
  </r>
  <r>
    <x v="1"/>
    <s v="Siseturvalisus"/>
    <s v="Kindla sisejulgeoleku programm"/>
    <s v="ST040103"/>
    <x v="1"/>
    <x v="1"/>
    <x v="1"/>
    <n v="20"/>
    <s v="SR100042"/>
    <x v="1"/>
    <n v="141000"/>
    <m/>
    <n v="137562.35999999999"/>
    <n v="3437.640000000014"/>
    <n v="3437.640000000014"/>
    <m/>
    <n v="3437.640000000014"/>
    <n v="3437.640000000014"/>
  </r>
  <r>
    <x v="1"/>
    <s v="Siseturvalisus"/>
    <s v="Kindla sisejulgeoleku programm"/>
    <s v="ST040103"/>
    <x v="1"/>
    <x v="1"/>
    <x v="2"/>
    <n v="20"/>
    <s v="SR100042"/>
    <x v="1"/>
    <n v="25000"/>
    <m/>
    <n v="3740.46"/>
    <n v="21259.54"/>
    <n v="21259.54"/>
    <m/>
    <n v="21259.54"/>
    <n v="21259.54"/>
  </r>
  <r>
    <x v="1"/>
    <s v="Siseturvalisus"/>
    <s v="Kindla sisejulgeoleku programm"/>
    <s v="ST040103"/>
    <x v="1"/>
    <x v="2"/>
    <x v="3"/>
    <n v="20"/>
    <s v="SR100042"/>
    <x v="1"/>
    <n v="641312"/>
    <m/>
    <n v="557725.48"/>
    <n v="83586.520000000019"/>
    <n v="83586.520000000019"/>
    <m/>
    <n v="83586.520000000019"/>
    <n v="83586.520000000019"/>
  </r>
  <r>
    <x v="1"/>
    <s v="Siseturvalisus"/>
    <s v="Kindla sisejulgeoleku programm"/>
    <s v="ST040103"/>
    <x v="1"/>
    <x v="2"/>
    <x v="1"/>
    <n v="20"/>
    <s v="SR100042"/>
    <x v="1"/>
    <n v="167244.99969999987"/>
    <m/>
    <n v="158147.83992"/>
    <n v="9097.1597799998708"/>
    <n v="9097.1597799998708"/>
    <m/>
    <n v="359.2150435891981"/>
    <n v="359.2150435891981"/>
  </r>
  <r>
    <x v="1"/>
    <s v="Siseturvalisus"/>
    <s v="Ennetava ja turvalise elukeskkonna kujundamise programm"/>
    <s v="ST020101"/>
    <x v="2"/>
    <x v="2"/>
    <x v="1"/>
    <n v="20"/>
    <s v="SR100042"/>
    <x v="1"/>
    <n v="110000"/>
    <m/>
    <n v="104869.76988000001"/>
    <n v="5130.2301199999929"/>
    <n v="5130.2301199999929"/>
    <m/>
    <n v="202.57485641067251"/>
    <n v="202.57485641067251"/>
  </r>
  <r>
    <x v="1"/>
    <s v="Siseturvalisus"/>
    <s v="Ennetava ja turvalise elukeskkonna kujundamise programm"/>
    <s v="ST020103"/>
    <x v="3"/>
    <x v="2"/>
    <x v="2"/>
    <n v="20"/>
    <s v="SR100042"/>
    <x v="1"/>
    <n v="10231.299997899998"/>
    <m/>
    <n v="680.78529831456808"/>
    <n v="9550.5146995854302"/>
    <n v="9550.5146995854302"/>
    <m/>
    <n v="3166.8092312598274"/>
    <n v="3166.8092312598274"/>
  </r>
  <r>
    <x v="1"/>
    <s v="Siseturvalisus"/>
    <s v="Kiire ja asjatundliku abi programm"/>
    <s v="ST030103"/>
    <x v="4"/>
    <x v="2"/>
    <x v="2"/>
    <n v="20"/>
    <s v="SR100042"/>
    <x v="1"/>
    <n v="46490.599989800001"/>
    <m/>
    <n v="894.69857144143987"/>
    <n v="45595.90141835856"/>
    <n v="45595.90141835856"/>
    <m/>
    <n v="15118.925635027696"/>
    <n v="15118.925635027696"/>
  </r>
  <r>
    <x v="1"/>
    <s v="Siseturvalisus"/>
    <s v="Kiire ja asjatundliku abi programm"/>
    <s v="ST030104"/>
    <x v="5"/>
    <x v="2"/>
    <x v="2"/>
    <n v="20"/>
    <s v="SR100042"/>
    <x v="1"/>
    <n v="299521.64984345005"/>
    <m/>
    <n v="256580.11031239963"/>
    <n v="42941.539531050425"/>
    <n v="42941.539531050425"/>
    <m/>
    <n v="14238.778544295841"/>
    <n v="14238.778544295841"/>
  </r>
  <r>
    <x v="1"/>
    <s v="Siseturvalisus"/>
    <s v="Kiire ja asjatundliku abi programm"/>
    <s v="ST030106"/>
    <x v="6"/>
    <x v="2"/>
    <x v="2"/>
    <n v="20"/>
    <s v="SR100042"/>
    <x v="1"/>
    <n v="14845.7999984"/>
    <m/>
    <n v="223.4082931329113"/>
    <n v="14622.391705267088"/>
    <n v="14622.391705267088"/>
    <m/>
    <n v="4848.5685318454107"/>
    <n v="4848.5685318454107"/>
  </r>
  <r>
    <x v="1"/>
    <s v="Siseturvalisus"/>
    <s v="Kindla sisejulgeoleku programm"/>
    <s v="ST040101"/>
    <x v="7"/>
    <x v="2"/>
    <x v="2"/>
    <n v="20"/>
    <s v="SR100042"/>
    <x v="1"/>
    <n v="5655.349997549999"/>
    <m/>
    <n v="220.31357726829125"/>
    <n v="5435.0364202817082"/>
    <n v="5435.0364202817082"/>
    <m/>
    <n v="1802.1775840760297"/>
    <n v="1802.1775840760297"/>
  </r>
  <r>
    <x v="2"/>
    <m/>
    <m/>
    <m/>
    <x v="0"/>
    <x v="3"/>
    <x v="4"/>
    <n v="20"/>
    <s v="IN003000"/>
    <x v="2"/>
    <n v="9377836.6699999999"/>
    <n v="4806839"/>
    <n v="6615821.7300000004"/>
    <n v="2762014.9399999995"/>
    <n v="2762014.9399999995"/>
    <m/>
    <n v="1000000"/>
    <n v="1000000"/>
  </r>
  <r>
    <x v="2"/>
    <m/>
    <m/>
    <m/>
    <x v="0"/>
    <x v="3"/>
    <x v="4"/>
    <n v="20"/>
    <s v="IN005000"/>
    <x v="3"/>
    <n v="3259472"/>
    <n v="1582008"/>
    <n v="1985164.75"/>
    <n v="1274307.25"/>
    <n v="1274307.25"/>
    <m/>
    <n v="938163"/>
    <n v="938163"/>
  </r>
  <r>
    <x v="2"/>
    <m/>
    <m/>
    <m/>
    <x v="0"/>
    <x v="3"/>
    <x v="4"/>
    <n v="20"/>
    <s v="IN100108"/>
    <x v="4"/>
    <n v="9500000"/>
    <m/>
    <n v="3805002.15"/>
    <n v="5694997.8499999996"/>
    <n v="5694997.8499999996"/>
    <m/>
    <n v="5400000"/>
    <n v="5400000"/>
  </r>
  <r>
    <x v="2"/>
    <m/>
    <m/>
    <m/>
    <x v="0"/>
    <x v="3"/>
    <x v="4"/>
    <n v="20"/>
    <s v="IN104526"/>
    <x v="5"/>
    <n v="27021"/>
    <m/>
    <m/>
    <n v="27021"/>
    <n v="27021"/>
    <m/>
    <n v="24914"/>
    <n v="24914"/>
  </r>
  <r>
    <x v="2"/>
    <m/>
    <m/>
    <m/>
    <x v="0"/>
    <x v="3"/>
    <x v="4"/>
    <n v="20"/>
    <s v="SR100042"/>
    <x v="1"/>
    <n v="970000"/>
    <m/>
    <n v="900681.31"/>
    <n v="69318.689999999944"/>
    <n v="69318.689999999944"/>
    <m/>
    <n v="6610"/>
    <n v="6610"/>
  </r>
  <r>
    <x v="2"/>
    <m/>
    <m/>
    <m/>
    <x v="0"/>
    <x v="3"/>
    <x v="4"/>
    <n v="20"/>
    <s v="SR100089"/>
    <x v="6"/>
    <n v="141435"/>
    <m/>
    <n v="6728.5"/>
    <n v="134706.5"/>
    <n v="134706.5"/>
    <m/>
    <n v="90000"/>
    <n v="90000"/>
  </r>
  <r>
    <x v="2"/>
    <m/>
    <m/>
    <m/>
    <x v="0"/>
    <x v="2"/>
    <x v="4"/>
    <n v="20"/>
    <s v="SR100042"/>
    <x v="1"/>
    <n v="155000"/>
    <m/>
    <n v="143027.5"/>
    <n v="11972.5"/>
    <n v="11972.5"/>
    <m/>
    <n v="11972.5"/>
    <n v="11972.5"/>
  </r>
  <r>
    <x v="2"/>
    <m/>
    <m/>
    <m/>
    <x v="0"/>
    <x v="2"/>
    <x v="4"/>
    <n v="20"/>
    <s v="IN003000"/>
    <x v="2"/>
    <n v="5384632"/>
    <n v="2074892"/>
    <n v="2166098.58"/>
    <n v="3218533.42"/>
    <n v="3218533.42"/>
    <m/>
    <n v="3218533.42"/>
    <n v="3218533.42"/>
  </r>
  <r>
    <x v="2"/>
    <m/>
    <m/>
    <m/>
    <x v="0"/>
    <x v="2"/>
    <x v="4"/>
    <n v="20"/>
    <s v="IN005000"/>
    <x v="3"/>
    <n v="2483358"/>
    <n v="1862292"/>
    <n v="2128416.2599999998"/>
    <n v="354941.74000000022"/>
    <n v="354941.74000000022"/>
    <m/>
    <n v="354941.74000000022"/>
    <n v="354941.74000000022"/>
  </r>
  <r>
    <x v="2"/>
    <m/>
    <m/>
    <m/>
    <x v="0"/>
    <x v="2"/>
    <x v="4"/>
    <n v="20"/>
    <s v="IN104521"/>
    <x v="7"/>
    <n v="652295"/>
    <m/>
    <n v="608611.19999999995"/>
    <n v="43683.800000000047"/>
    <n v="43683.800000000047"/>
    <m/>
    <n v="43683.800000000047"/>
    <n v="43683.800000000047"/>
  </r>
  <r>
    <x v="2"/>
    <m/>
    <m/>
    <m/>
    <x v="0"/>
    <x v="2"/>
    <x v="4"/>
    <n v="20"/>
    <s v="IN104523"/>
    <x v="8"/>
    <n v="662605"/>
    <n v="100"/>
    <n v="608063.66"/>
    <n v="54541.339999999967"/>
    <n v="54541.339999999967"/>
    <m/>
    <n v="54541.339999999967"/>
    <n v="54541.339999999967"/>
  </r>
  <r>
    <x v="2"/>
    <m/>
    <m/>
    <m/>
    <x v="0"/>
    <x v="2"/>
    <x v="4"/>
    <n v="20"/>
    <s v="IN104524"/>
    <x v="9"/>
    <n v="820191"/>
    <n v="100"/>
    <n v="774247.87"/>
    <n v="45943.130000000005"/>
    <n v="45943.130000000005"/>
    <m/>
    <n v="45943.130000000005"/>
    <n v="45943.13000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0C3F09-33A3-469D-8DBE-9A8D3E3C6DA5}" name="PivotTable2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16" firstHeaderRow="1" firstDataRow="2" firstDataCol="1" rowPageCount="1" colPageCount="1"/>
  <pivotFields count="18">
    <pivotField axis="axisPage" multipleItemSelectionAllowed="1" showAll="0">
      <items count="4">
        <item x="1"/>
        <item h="1" x="2"/>
        <item h="1" x="0"/>
        <item t="default"/>
      </items>
    </pivotField>
    <pivotField showAll="0"/>
    <pivotField showAll="0"/>
    <pivotField showAll="0"/>
    <pivotField axis="axisRow" showAll="0">
      <items count="9">
        <item x="4"/>
        <item x="1"/>
        <item x="7"/>
        <item x="5"/>
        <item x="6"/>
        <item x="3"/>
        <item x="2"/>
        <item x="0"/>
        <item t="default"/>
      </items>
    </pivotField>
    <pivotField axis="axisRow" showAll="0">
      <items count="5">
        <item x="3"/>
        <item x="2"/>
        <item x="1"/>
        <item x="0"/>
        <item t="default"/>
      </items>
    </pivotField>
    <pivotField axis="axisCol" showAll="0">
      <items count="6">
        <item x="2"/>
        <item x="4"/>
        <item x="3"/>
        <item x="1"/>
        <item x="0"/>
        <item t="default"/>
      </items>
    </pivotField>
    <pivotField showAll="0"/>
    <pivotField showAll="0"/>
    <pivotField axis="axisRow" showAll="0">
      <items count="11">
        <item x="4"/>
        <item x="7"/>
        <item x="1"/>
        <item x="6"/>
        <item x="8"/>
        <item x="3"/>
        <item x="5"/>
        <item x="9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3">
    <field x="9"/>
    <field x="5"/>
    <field x="4"/>
  </rowFields>
  <rowItems count="12">
    <i>
      <x v="2"/>
    </i>
    <i r="1">
      <x v="1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1">
      <x v="2"/>
    </i>
    <i r="2">
      <x v="1"/>
    </i>
    <i t="grand">
      <x/>
    </i>
  </rowItems>
  <colFields count="1">
    <field x="6"/>
  </colFields>
  <colItems count="4">
    <i>
      <x/>
    </i>
    <i>
      <x v="2"/>
    </i>
    <i>
      <x v="3"/>
    </i>
    <i t="grand">
      <x/>
    </i>
  </colItems>
  <pageFields count="1">
    <pageField fld="0" hier="-1"/>
  </pageFields>
  <dataFields count="1">
    <dataField name="Sum of Ülekandmine kokku" fld="17" baseField="9" baseItem="2" numFmtId="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C6076-FBC5-431F-A752-2252EE2C9D89}">
  <dimension ref="A1:E16"/>
  <sheetViews>
    <sheetView workbookViewId="0">
      <selection activeCell="A19" sqref="A19"/>
    </sheetView>
  </sheetViews>
  <sheetFormatPr defaultRowHeight="15" x14ac:dyDescent="0.25"/>
  <cols>
    <col min="1" max="1" width="59.28515625" bestFit="1" customWidth="1"/>
    <col min="2" max="2" width="16" bestFit="1" customWidth="1"/>
    <col min="3" max="3" width="13.85546875" bestFit="1" customWidth="1"/>
    <col min="4" max="4" width="11.42578125" bestFit="1" customWidth="1"/>
    <col min="5" max="5" width="10.7109375" bestFit="1" customWidth="1"/>
  </cols>
  <sheetData>
    <row r="1" spans="1:5" x14ac:dyDescent="0.25">
      <c r="A1" s="43" t="s">
        <v>12</v>
      </c>
      <c r="B1" t="s">
        <v>44</v>
      </c>
    </row>
    <row r="3" spans="1:5" x14ac:dyDescent="0.25">
      <c r="A3" s="43" t="s">
        <v>96</v>
      </c>
      <c r="B3" s="43" t="s">
        <v>97</v>
      </c>
    </row>
    <row r="4" spans="1:5" x14ac:dyDescent="0.25">
      <c r="A4" s="43" t="s">
        <v>94</v>
      </c>
      <c r="B4" t="s">
        <v>91</v>
      </c>
      <c r="C4" t="s">
        <v>90</v>
      </c>
      <c r="D4" t="s">
        <v>89</v>
      </c>
      <c r="E4" t="s">
        <v>95</v>
      </c>
    </row>
    <row r="5" spans="1:5" x14ac:dyDescent="0.25">
      <c r="A5" s="44" t="s">
        <v>48</v>
      </c>
      <c r="B5" s="17">
        <v>60434.799526504801</v>
      </c>
      <c r="C5" s="17">
        <v>83586.520000000019</v>
      </c>
      <c r="D5" s="17">
        <v>3999.4298999998846</v>
      </c>
      <c r="E5" s="17">
        <v>148020.74942650471</v>
      </c>
    </row>
    <row r="6" spans="1:5" x14ac:dyDescent="0.25">
      <c r="A6" s="45" t="s">
        <v>65</v>
      </c>
      <c r="B6" s="17">
        <v>39175.2595265048</v>
      </c>
      <c r="C6" s="17">
        <v>83586.520000000019</v>
      </c>
      <c r="D6" s="17">
        <v>561.78989999987061</v>
      </c>
      <c r="E6" s="17">
        <v>123323.56942650469</v>
      </c>
    </row>
    <row r="7" spans="1:5" x14ac:dyDescent="0.25">
      <c r="A7" s="46" t="s">
        <v>78</v>
      </c>
      <c r="B7" s="17">
        <v>15118.925635027696</v>
      </c>
      <c r="C7" s="17"/>
      <c r="D7" s="17"/>
      <c r="E7" s="17">
        <v>15118.925635027696</v>
      </c>
    </row>
    <row r="8" spans="1:5" x14ac:dyDescent="0.25">
      <c r="A8" s="46" t="s">
        <v>51</v>
      </c>
      <c r="B8" s="17"/>
      <c r="C8" s="17">
        <v>83586.520000000019</v>
      </c>
      <c r="D8" s="17">
        <v>359.2150435891981</v>
      </c>
      <c r="E8" s="17">
        <v>83945.735043589215</v>
      </c>
    </row>
    <row r="9" spans="1:5" x14ac:dyDescent="0.25">
      <c r="A9" s="46" t="s">
        <v>81</v>
      </c>
      <c r="B9" s="17">
        <v>1802.1775840760297</v>
      </c>
      <c r="C9" s="17"/>
      <c r="D9" s="17"/>
      <c r="E9" s="17">
        <v>1802.1775840760297</v>
      </c>
    </row>
    <row r="10" spans="1:5" x14ac:dyDescent="0.25">
      <c r="A10" s="46" t="s">
        <v>79</v>
      </c>
      <c r="B10" s="17">
        <v>14238.778544295841</v>
      </c>
      <c r="C10" s="17"/>
      <c r="D10" s="17"/>
      <c r="E10" s="17">
        <v>14238.778544295841</v>
      </c>
    </row>
    <row r="11" spans="1:5" x14ac:dyDescent="0.25">
      <c r="A11" s="46" t="s">
        <v>80</v>
      </c>
      <c r="B11" s="17">
        <v>4848.5685318454107</v>
      </c>
      <c r="C11" s="17"/>
      <c r="D11" s="17"/>
      <c r="E11" s="17">
        <v>4848.5685318454107</v>
      </c>
    </row>
    <row r="12" spans="1:5" x14ac:dyDescent="0.25">
      <c r="A12" s="46" t="s">
        <v>77</v>
      </c>
      <c r="B12" s="17">
        <v>3166.8092312598274</v>
      </c>
      <c r="C12" s="17"/>
      <c r="D12" s="17"/>
      <c r="E12" s="17">
        <v>3166.8092312598274</v>
      </c>
    </row>
    <row r="13" spans="1:5" x14ac:dyDescent="0.25">
      <c r="A13" s="46" t="s">
        <v>88</v>
      </c>
      <c r="B13" s="17"/>
      <c r="C13" s="17"/>
      <c r="D13" s="17">
        <v>202.57485641067251</v>
      </c>
      <c r="E13" s="17">
        <v>202.57485641067251</v>
      </c>
    </row>
    <row r="14" spans="1:5" x14ac:dyDescent="0.25">
      <c r="A14" s="45" t="s">
        <v>45</v>
      </c>
      <c r="B14" s="17">
        <v>21259.54</v>
      </c>
      <c r="C14" s="17"/>
      <c r="D14" s="17">
        <v>3437.640000000014</v>
      </c>
      <c r="E14" s="17">
        <v>24697.180000000015</v>
      </c>
    </row>
    <row r="15" spans="1:5" x14ac:dyDescent="0.25">
      <c r="A15" s="46" t="s">
        <v>51</v>
      </c>
      <c r="B15" s="17">
        <v>21259.54</v>
      </c>
      <c r="C15" s="17"/>
      <c r="D15" s="17">
        <v>3437.640000000014</v>
      </c>
      <c r="E15" s="17">
        <v>24697.180000000015</v>
      </c>
    </row>
    <row r="16" spans="1:5" x14ac:dyDescent="0.25">
      <c r="A16" s="44" t="s">
        <v>95</v>
      </c>
      <c r="B16" s="17">
        <v>60434.799526504801</v>
      </c>
      <c r="C16" s="17">
        <v>83586.520000000019</v>
      </c>
      <c r="D16" s="17">
        <v>3999.4298999998846</v>
      </c>
      <c r="E16" s="17">
        <v>148020.74942650471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FDD54-6841-4AE5-91FB-10B62E2660DC}">
  <dimension ref="A1:BC46"/>
  <sheetViews>
    <sheetView tabSelected="1" topLeftCell="A8" zoomScale="110" zoomScaleNormal="110" workbookViewId="0">
      <selection activeCell="X7" sqref="X7"/>
    </sheetView>
  </sheetViews>
  <sheetFormatPr defaultColWidth="8.7109375" defaultRowHeight="15" x14ac:dyDescent="0.25"/>
  <cols>
    <col min="1" max="1" width="15.28515625" style="18" customWidth="1"/>
    <col min="2" max="2" width="12.42578125" style="18" customWidth="1"/>
    <col min="3" max="3" width="17.42578125" style="18" customWidth="1"/>
    <col min="4" max="4" width="50" style="18" customWidth="1"/>
    <col min="5" max="5" width="11.5703125" style="18" customWidth="1"/>
    <col min="6" max="6" width="50.85546875" style="18" customWidth="1"/>
    <col min="7" max="7" width="23.7109375" style="18" customWidth="1"/>
    <col min="8" max="8" width="37.7109375" style="18" customWidth="1"/>
    <col min="9" max="9" width="7.42578125" style="18" customWidth="1"/>
    <col min="10" max="10" width="17.28515625" style="18" customWidth="1"/>
    <col min="11" max="11" width="26.7109375" style="18" customWidth="1"/>
    <col min="12" max="12" width="11.85546875" style="18" customWidth="1"/>
    <col min="13" max="13" width="12.7109375" style="18" customWidth="1"/>
    <col min="14" max="14" width="13.5703125" style="18" customWidth="1"/>
    <col min="15" max="15" width="12.85546875" style="18" customWidth="1"/>
    <col min="16" max="16" width="13.42578125" style="18" customWidth="1"/>
    <col min="17" max="17" width="14.140625" style="18" customWidth="1"/>
    <col min="18" max="18" width="13.140625" style="18" customWidth="1"/>
    <col min="19" max="20" width="13.5703125" style="18" customWidth="1"/>
    <col min="21" max="21" width="18.28515625" style="18" customWidth="1"/>
    <col min="22" max="22" width="16" style="18" customWidth="1"/>
    <col min="23" max="16384" width="8.7109375" style="18"/>
  </cols>
  <sheetData>
    <row r="1" spans="1:22" ht="15.75" x14ac:dyDescent="0.25">
      <c r="J1" s="19"/>
      <c r="K1" s="19"/>
      <c r="L1" s="19"/>
      <c r="M1" s="19"/>
      <c r="N1" s="19"/>
      <c r="O1" s="19"/>
      <c r="P1" s="19"/>
      <c r="Q1" s="19"/>
      <c r="R1" s="19"/>
      <c r="S1" s="4"/>
      <c r="T1" s="4"/>
      <c r="U1" s="4"/>
      <c r="V1" s="4" t="s">
        <v>8</v>
      </c>
    </row>
    <row r="2" spans="1:22" ht="15.75" x14ac:dyDescent="0.25">
      <c r="J2" s="19"/>
      <c r="K2" s="19"/>
      <c r="L2" s="19"/>
      <c r="M2" s="19"/>
      <c r="N2" s="19"/>
      <c r="O2" s="19"/>
      <c r="P2" s="19"/>
      <c r="Q2" s="19"/>
      <c r="R2" s="19"/>
      <c r="S2" s="5"/>
      <c r="T2" s="5"/>
      <c r="U2" s="5"/>
      <c r="V2" s="5" t="s">
        <v>98</v>
      </c>
    </row>
    <row r="3" spans="1:22" ht="15.75" x14ac:dyDescent="0.25">
      <c r="J3" s="19"/>
      <c r="K3" s="19"/>
      <c r="L3" s="19"/>
      <c r="M3" s="19"/>
      <c r="N3" s="19"/>
      <c r="O3" s="19"/>
      <c r="P3" s="19"/>
      <c r="Q3" s="19"/>
      <c r="R3" s="19"/>
      <c r="S3" s="6"/>
      <c r="T3" s="6"/>
      <c r="U3" s="6"/>
      <c r="V3" s="20" t="s">
        <v>99</v>
      </c>
    </row>
    <row r="4" spans="1:22" ht="15.75" x14ac:dyDescent="0.25">
      <c r="J4" s="19"/>
      <c r="K4" s="19"/>
      <c r="L4" s="19"/>
      <c r="M4" s="19"/>
      <c r="N4" s="19"/>
      <c r="O4" s="19"/>
      <c r="P4" s="19"/>
      <c r="Q4" s="19"/>
      <c r="R4" s="19"/>
      <c r="S4" s="6"/>
      <c r="T4" s="6"/>
      <c r="U4" s="6"/>
      <c r="V4" s="6" t="s">
        <v>7</v>
      </c>
    </row>
    <row r="5" spans="1:22" x14ac:dyDescent="0.25">
      <c r="J5" s="19"/>
      <c r="K5" s="19"/>
      <c r="L5" s="19"/>
      <c r="M5" s="19"/>
      <c r="N5" s="19"/>
      <c r="O5" s="19"/>
      <c r="P5" s="19"/>
      <c r="Q5" s="19"/>
      <c r="R5" s="19"/>
      <c r="S5" s="3"/>
      <c r="T5" s="3"/>
      <c r="U5" s="3"/>
      <c r="V5" s="3" t="s">
        <v>0</v>
      </c>
    </row>
    <row r="6" spans="1:22" x14ac:dyDescent="0.25">
      <c r="J6" s="19"/>
      <c r="K6" s="19"/>
      <c r="L6" s="21">
        <f>SUBTOTAL(9,L10:L31)</f>
        <v>34895147.369527102</v>
      </c>
      <c r="M6" s="21">
        <f t="shared" ref="M6:U6" si="0">SUBTOTAL(9,M10:M31)</f>
        <v>10326231</v>
      </c>
      <c r="N6" s="21">
        <f t="shared" si="0"/>
        <v>20962508.735852558</v>
      </c>
      <c r="O6" s="21">
        <f t="shared" si="0"/>
        <v>13932638.633674543</v>
      </c>
      <c r="P6" s="21">
        <f t="shared" si="0"/>
        <v>13932638.633674543</v>
      </c>
      <c r="Q6" s="21">
        <f t="shared" si="0"/>
        <v>0</v>
      </c>
      <c r="R6" s="21">
        <f t="shared" si="0"/>
        <v>11337323.679426506</v>
      </c>
      <c r="S6" s="21">
        <f t="shared" si="0"/>
        <v>11337323.679426506</v>
      </c>
      <c r="T6" s="21">
        <f t="shared" si="0"/>
        <v>0</v>
      </c>
      <c r="U6" s="21">
        <f t="shared" si="0"/>
        <v>0</v>
      </c>
    </row>
    <row r="7" spans="1:22" s="22" customFormat="1" ht="47.25" customHeight="1" thickBot="1" x14ac:dyDescent="0.3">
      <c r="B7" s="23"/>
      <c r="F7" s="11"/>
      <c r="G7" s="23"/>
      <c r="J7" s="11"/>
      <c r="K7" s="42"/>
      <c r="L7" s="47" t="s">
        <v>72</v>
      </c>
      <c r="M7" s="47"/>
      <c r="N7" s="47"/>
      <c r="O7" s="47"/>
      <c r="P7" s="47"/>
      <c r="Q7" s="48" t="s">
        <v>73</v>
      </c>
      <c r="R7" s="49"/>
      <c r="S7" s="50"/>
      <c r="T7" s="55" t="s">
        <v>9</v>
      </c>
      <c r="U7" s="53" t="s">
        <v>10</v>
      </c>
      <c r="V7" s="51" t="s">
        <v>1</v>
      </c>
    </row>
    <row r="8" spans="1:22" s="24" customFormat="1" ht="56.1" customHeight="1" thickBot="1" x14ac:dyDescent="0.3">
      <c r="A8" s="12" t="s">
        <v>11</v>
      </c>
      <c r="B8" s="13" t="s">
        <v>12</v>
      </c>
      <c r="C8" s="13" t="s">
        <v>13</v>
      </c>
      <c r="D8" s="14" t="s">
        <v>14</v>
      </c>
      <c r="E8" s="14" t="s">
        <v>15</v>
      </c>
      <c r="F8" s="14" t="s">
        <v>16</v>
      </c>
      <c r="G8" s="14" t="s">
        <v>17</v>
      </c>
      <c r="H8" s="13" t="s">
        <v>18</v>
      </c>
      <c r="I8" s="13" t="s">
        <v>19</v>
      </c>
      <c r="J8" s="13" t="s">
        <v>20</v>
      </c>
      <c r="K8" s="13" t="s">
        <v>21</v>
      </c>
      <c r="L8" s="10" t="s">
        <v>2</v>
      </c>
      <c r="M8" s="10" t="s">
        <v>22</v>
      </c>
      <c r="N8" s="10" t="s">
        <v>49</v>
      </c>
      <c r="O8" s="10" t="s">
        <v>3</v>
      </c>
      <c r="P8" s="10" t="s">
        <v>23</v>
      </c>
      <c r="Q8" s="15" t="s">
        <v>24</v>
      </c>
      <c r="R8" s="15" t="s">
        <v>25</v>
      </c>
      <c r="S8" s="16" t="s">
        <v>26</v>
      </c>
      <c r="T8" s="56"/>
      <c r="U8" s="54"/>
      <c r="V8" s="52"/>
    </row>
    <row r="9" spans="1:22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6" t="s">
        <v>4</v>
      </c>
      <c r="M9" s="26" t="s">
        <v>5</v>
      </c>
      <c r="N9" s="27" t="s">
        <v>27</v>
      </c>
      <c r="O9" s="26" t="s">
        <v>28</v>
      </c>
      <c r="P9" s="27" t="s">
        <v>29</v>
      </c>
      <c r="Q9" s="27" t="s">
        <v>74</v>
      </c>
      <c r="R9" s="27" t="s">
        <v>30</v>
      </c>
      <c r="S9" s="28" t="s">
        <v>31</v>
      </c>
      <c r="T9" s="29" t="s">
        <v>32</v>
      </c>
      <c r="U9" s="30"/>
      <c r="V9" s="30"/>
    </row>
    <row r="10" spans="1:22" x14ac:dyDescent="0.25">
      <c r="A10" s="25" t="s">
        <v>45</v>
      </c>
      <c r="B10" s="25" t="s">
        <v>44</v>
      </c>
      <c r="C10" s="25" t="s">
        <v>46</v>
      </c>
      <c r="D10" s="25" t="s">
        <v>52</v>
      </c>
      <c r="E10" s="25" t="s">
        <v>50</v>
      </c>
      <c r="F10" s="25" t="s">
        <v>51</v>
      </c>
      <c r="G10" s="25" t="s">
        <v>45</v>
      </c>
      <c r="H10" s="25" t="s">
        <v>89</v>
      </c>
      <c r="I10" s="25">
        <v>20</v>
      </c>
      <c r="J10" s="25" t="s">
        <v>47</v>
      </c>
      <c r="K10" s="25" t="s">
        <v>48</v>
      </c>
      <c r="L10" s="38">
        <v>141000</v>
      </c>
      <c r="M10" s="38"/>
      <c r="N10" s="38">
        <v>137562.35999999999</v>
      </c>
      <c r="O10" s="38">
        <f>L10-N10</f>
        <v>3437.640000000014</v>
      </c>
      <c r="P10" s="39">
        <f>O10</f>
        <v>3437.640000000014</v>
      </c>
      <c r="Q10" s="40"/>
      <c r="R10" s="39">
        <f>P10</f>
        <v>3437.640000000014</v>
      </c>
      <c r="S10" s="38">
        <f>Q10+R10</f>
        <v>3437.640000000014</v>
      </c>
      <c r="T10" s="31"/>
      <c r="U10" s="30"/>
      <c r="V10" s="30">
        <v>6</v>
      </c>
    </row>
    <row r="11" spans="1:22" x14ac:dyDescent="0.25">
      <c r="A11" s="25" t="s">
        <v>45</v>
      </c>
      <c r="B11" s="25" t="s">
        <v>44</v>
      </c>
      <c r="C11" s="25" t="s">
        <v>46</v>
      </c>
      <c r="D11" s="25" t="s">
        <v>52</v>
      </c>
      <c r="E11" s="25" t="s">
        <v>50</v>
      </c>
      <c r="F11" s="25" t="s">
        <v>51</v>
      </c>
      <c r="G11" s="25" t="s">
        <v>45</v>
      </c>
      <c r="H11" s="25" t="s">
        <v>91</v>
      </c>
      <c r="I11" s="25">
        <v>20</v>
      </c>
      <c r="J11" s="25" t="s">
        <v>47</v>
      </c>
      <c r="K11" s="25" t="s">
        <v>48</v>
      </c>
      <c r="L11" s="38">
        <v>25000</v>
      </c>
      <c r="M11" s="38"/>
      <c r="N11" s="38">
        <v>3740.46</v>
      </c>
      <c r="O11" s="38">
        <f>L11-N11</f>
        <v>21259.54</v>
      </c>
      <c r="P11" s="39">
        <f>O11</f>
        <v>21259.54</v>
      </c>
      <c r="Q11" s="40"/>
      <c r="R11" s="39">
        <f>P11</f>
        <v>21259.54</v>
      </c>
      <c r="S11" s="38">
        <f>Q11+R11</f>
        <v>21259.54</v>
      </c>
      <c r="T11" s="31"/>
      <c r="U11" s="30"/>
      <c r="V11" s="30">
        <v>6</v>
      </c>
    </row>
    <row r="12" spans="1:22" x14ac:dyDescent="0.25">
      <c r="A12" s="25" t="s">
        <v>45</v>
      </c>
      <c r="B12" s="25" t="s">
        <v>44</v>
      </c>
      <c r="C12" s="25" t="s">
        <v>46</v>
      </c>
      <c r="D12" s="25" t="s">
        <v>52</v>
      </c>
      <c r="E12" s="25" t="s">
        <v>50</v>
      </c>
      <c r="F12" s="25" t="s">
        <v>51</v>
      </c>
      <c r="G12" s="25" t="s">
        <v>65</v>
      </c>
      <c r="H12" s="25" t="s">
        <v>90</v>
      </c>
      <c r="I12" s="25">
        <v>20</v>
      </c>
      <c r="J12" s="25" t="s">
        <v>47</v>
      </c>
      <c r="K12" s="25" t="s">
        <v>48</v>
      </c>
      <c r="L12" s="38">
        <v>641312</v>
      </c>
      <c r="M12" s="38"/>
      <c r="N12" s="38">
        <v>557725.48</v>
      </c>
      <c r="O12" s="38">
        <f t="shared" ref="O12:O19" si="1">L12-N12</f>
        <v>83586.520000000019</v>
      </c>
      <c r="P12" s="39">
        <f t="shared" ref="P12:P19" si="2">O12</f>
        <v>83586.520000000019</v>
      </c>
      <c r="Q12" s="40"/>
      <c r="R12" s="39">
        <f>P12</f>
        <v>83586.520000000019</v>
      </c>
      <c r="S12" s="38">
        <f t="shared" ref="S12:S19" si="3">Q12+R12</f>
        <v>83586.520000000019</v>
      </c>
      <c r="T12" s="31"/>
      <c r="U12" s="30"/>
      <c r="V12" s="30">
        <v>6</v>
      </c>
    </row>
    <row r="13" spans="1:22" x14ac:dyDescent="0.25">
      <c r="A13" s="25" t="s">
        <v>45</v>
      </c>
      <c r="B13" s="25" t="s">
        <v>44</v>
      </c>
      <c r="C13" s="25" t="s">
        <v>46</v>
      </c>
      <c r="D13" s="25" t="s">
        <v>52</v>
      </c>
      <c r="E13" s="25" t="s">
        <v>50</v>
      </c>
      <c r="F13" s="25" t="s">
        <v>51</v>
      </c>
      <c r="G13" s="25" t="s">
        <v>65</v>
      </c>
      <c r="H13" s="25" t="s">
        <v>89</v>
      </c>
      <c r="I13" s="25">
        <v>20</v>
      </c>
      <c r="J13" s="25" t="s">
        <v>47</v>
      </c>
      <c r="K13" s="25" t="s">
        <v>48</v>
      </c>
      <c r="L13" s="38">
        <v>167244.99969999987</v>
      </c>
      <c r="M13" s="41"/>
      <c r="N13" s="38">
        <v>158147.83992</v>
      </c>
      <c r="O13" s="38">
        <f t="shared" si="1"/>
        <v>9097.1597799998708</v>
      </c>
      <c r="P13" s="39">
        <f t="shared" si="2"/>
        <v>9097.1597799998708</v>
      </c>
      <c r="Q13" s="40"/>
      <c r="R13" s="39">
        <v>359.2150435891981</v>
      </c>
      <c r="S13" s="38">
        <f t="shared" si="3"/>
        <v>359.2150435891981</v>
      </c>
      <c r="T13" s="31"/>
      <c r="U13" s="30"/>
      <c r="V13" s="30">
        <v>6</v>
      </c>
    </row>
    <row r="14" spans="1:22" x14ac:dyDescent="0.25">
      <c r="A14" s="25" t="s">
        <v>45</v>
      </c>
      <c r="B14" s="25" t="s">
        <v>44</v>
      </c>
      <c r="C14" s="25" t="s">
        <v>46</v>
      </c>
      <c r="D14" s="25" t="s">
        <v>75</v>
      </c>
      <c r="E14" s="25" t="s">
        <v>87</v>
      </c>
      <c r="F14" s="25" t="s">
        <v>88</v>
      </c>
      <c r="G14" s="25" t="s">
        <v>65</v>
      </c>
      <c r="H14" s="25" t="s">
        <v>89</v>
      </c>
      <c r="I14" s="25">
        <v>20</v>
      </c>
      <c r="J14" s="25" t="s">
        <v>47</v>
      </c>
      <c r="K14" s="25" t="s">
        <v>48</v>
      </c>
      <c r="L14" s="38">
        <v>110000</v>
      </c>
      <c r="M14" s="38"/>
      <c r="N14" s="38">
        <v>104869.76988000001</v>
      </c>
      <c r="O14" s="38">
        <f t="shared" si="1"/>
        <v>5130.2301199999929</v>
      </c>
      <c r="P14" s="39">
        <f t="shared" si="2"/>
        <v>5130.2301199999929</v>
      </c>
      <c r="Q14" s="40"/>
      <c r="R14" s="39">
        <v>202.57485641067251</v>
      </c>
      <c r="S14" s="38">
        <f t="shared" si="3"/>
        <v>202.57485641067251</v>
      </c>
      <c r="T14" s="31"/>
      <c r="U14" s="30"/>
      <c r="V14" s="30">
        <v>6</v>
      </c>
    </row>
    <row r="15" spans="1:22" x14ac:dyDescent="0.25">
      <c r="A15" s="25" t="s">
        <v>45</v>
      </c>
      <c r="B15" s="25" t="s">
        <v>44</v>
      </c>
      <c r="C15" s="25" t="s">
        <v>46</v>
      </c>
      <c r="D15" s="25" t="s">
        <v>75</v>
      </c>
      <c r="E15" s="25" t="s">
        <v>82</v>
      </c>
      <c r="F15" s="25" t="s">
        <v>77</v>
      </c>
      <c r="G15" s="25" t="s">
        <v>65</v>
      </c>
      <c r="H15" s="25" t="s">
        <v>91</v>
      </c>
      <c r="I15" s="25">
        <v>20</v>
      </c>
      <c r="J15" s="25" t="s">
        <v>47</v>
      </c>
      <c r="K15" s="25" t="s">
        <v>48</v>
      </c>
      <c r="L15" s="38">
        <v>10231.299997899998</v>
      </c>
      <c r="M15" s="38"/>
      <c r="N15" s="38">
        <v>680.78529831456808</v>
      </c>
      <c r="O15" s="38">
        <f t="shared" si="1"/>
        <v>9550.5146995854302</v>
      </c>
      <c r="P15" s="39">
        <f t="shared" si="2"/>
        <v>9550.5146995854302</v>
      </c>
      <c r="Q15" s="40"/>
      <c r="R15" s="39">
        <v>3166.8092312598274</v>
      </c>
      <c r="S15" s="38">
        <f t="shared" si="3"/>
        <v>3166.8092312598274</v>
      </c>
      <c r="T15" s="31"/>
      <c r="U15" s="30"/>
      <c r="V15" s="30">
        <v>6</v>
      </c>
    </row>
    <row r="16" spans="1:22" ht="14.1" customHeight="1" x14ac:dyDescent="0.25">
      <c r="A16" s="25" t="s">
        <v>45</v>
      </c>
      <c r="B16" s="25" t="s">
        <v>44</v>
      </c>
      <c r="C16" s="25" t="s">
        <v>46</v>
      </c>
      <c r="D16" s="25" t="s">
        <v>76</v>
      </c>
      <c r="E16" s="25" t="s">
        <v>83</v>
      </c>
      <c r="F16" s="25" t="s">
        <v>78</v>
      </c>
      <c r="G16" s="25" t="s">
        <v>65</v>
      </c>
      <c r="H16" s="25" t="s">
        <v>91</v>
      </c>
      <c r="I16" s="25">
        <v>20</v>
      </c>
      <c r="J16" s="25" t="s">
        <v>47</v>
      </c>
      <c r="K16" s="25" t="s">
        <v>48</v>
      </c>
      <c r="L16" s="38">
        <v>46490.599989800001</v>
      </c>
      <c r="M16" s="38"/>
      <c r="N16" s="38">
        <v>894.69857144143987</v>
      </c>
      <c r="O16" s="38">
        <f t="shared" si="1"/>
        <v>45595.90141835856</v>
      </c>
      <c r="P16" s="39">
        <f t="shared" si="2"/>
        <v>45595.90141835856</v>
      </c>
      <c r="Q16" s="40"/>
      <c r="R16" s="39">
        <v>15118.925635027696</v>
      </c>
      <c r="S16" s="38">
        <f t="shared" si="3"/>
        <v>15118.925635027696</v>
      </c>
      <c r="T16" s="31"/>
      <c r="U16" s="30"/>
      <c r="V16" s="30">
        <v>6</v>
      </c>
    </row>
    <row r="17" spans="1:55" x14ac:dyDescent="0.25">
      <c r="A17" s="25" t="s">
        <v>45</v>
      </c>
      <c r="B17" s="25" t="s">
        <v>44</v>
      </c>
      <c r="C17" s="25" t="s">
        <v>46</v>
      </c>
      <c r="D17" s="25" t="s">
        <v>76</v>
      </c>
      <c r="E17" s="25" t="s">
        <v>84</v>
      </c>
      <c r="F17" s="25" t="s">
        <v>79</v>
      </c>
      <c r="G17" s="25" t="s">
        <v>65</v>
      </c>
      <c r="H17" s="25" t="s">
        <v>91</v>
      </c>
      <c r="I17" s="25">
        <v>20</v>
      </c>
      <c r="J17" s="25" t="s">
        <v>47</v>
      </c>
      <c r="K17" s="25" t="s">
        <v>48</v>
      </c>
      <c r="L17" s="38">
        <v>299521.64984345005</v>
      </c>
      <c r="M17" s="38"/>
      <c r="N17" s="38">
        <v>256580.11031239963</v>
      </c>
      <c r="O17" s="38">
        <f t="shared" si="1"/>
        <v>42941.539531050425</v>
      </c>
      <c r="P17" s="39">
        <f t="shared" si="2"/>
        <v>42941.539531050425</v>
      </c>
      <c r="Q17" s="40"/>
      <c r="R17" s="39">
        <v>14238.778544295841</v>
      </c>
      <c r="S17" s="38">
        <f t="shared" si="3"/>
        <v>14238.778544295841</v>
      </c>
      <c r="T17" s="31"/>
      <c r="U17" s="30"/>
      <c r="V17" s="30">
        <v>6</v>
      </c>
    </row>
    <row r="18" spans="1:55" x14ac:dyDescent="0.25">
      <c r="A18" s="25" t="s">
        <v>45</v>
      </c>
      <c r="B18" s="25" t="s">
        <v>44</v>
      </c>
      <c r="C18" s="25" t="s">
        <v>46</v>
      </c>
      <c r="D18" s="25" t="s">
        <v>76</v>
      </c>
      <c r="E18" s="25" t="s">
        <v>85</v>
      </c>
      <c r="F18" s="25" t="s">
        <v>80</v>
      </c>
      <c r="G18" s="25" t="s">
        <v>65</v>
      </c>
      <c r="H18" s="25" t="s">
        <v>91</v>
      </c>
      <c r="I18" s="25">
        <v>20</v>
      </c>
      <c r="J18" s="25" t="s">
        <v>47</v>
      </c>
      <c r="K18" s="25" t="s">
        <v>48</v>
      </c>
      <c r="L18" s="38">
        <v>14845.7999984</v>
      </c>
      <c r="M18" s="38"/>
      <c r="N18" s="38">
        <v>223.4082931329113</v>
      </c>
      <c r="O18" s="38">
        <f t="shared" si="1"/>
        <v>14622.391705267088</v>
      </c>
      <c r="P18" s="39">
        <f t="shared" si="2"/>
        <v>14622.391705267088</v>
      </c>
      <c r="Q18" s="40"/>
      <c r="R18" s="39">
        <v>4848.5685318454107</v>
      </c>
      <c r="S18" s="38">
        <f t="shared" si="3"/>
        <v>4848.5685318454107</v>
      </c>
      <c r="T18" s="31"/>
      <c r="U18" s="30"/>
      <c r="V18" s="30">
        <v>6</v>
      </c>
    </row>
    <row r="19" spans="1:55" x14ac:dyDescent="0.25">
      <c r="A19" s="25" t="s">
        <v>45</v>
      </c>
      <c r="B19" s="25" t="s">
        <v>44</v>
      </c>
      <c r="C19" s="25" t="s">
        <v>46</v>
      </c>
      <c r="D19" s="25" t="s">
        <v>52</v>
      </c>
      <c r="E19" s="25" t="s">
        <v>86</v>
      </c>
      <c r="F19" s="25" t="s">
        <v>81</v>
      </c>
      <c r="G19" s="25" t="s">
        <v>65</v>
      </c>
      <c r="H19" s="25" t="s">
        <v>91</v>
      </c>
      <c r="I19" s="25">
        <v>20</v>
      </c>
      <c r="J19" s="25" t="s">
        <v>47</v>
      </c>
      <c r="K19" s="25" t="s">
        <v>48</v>
      </c>
      <c r="L19" s="38">
        <v>5655.349997549999</v>
      </c>
      <c r="M19" s="38"/>
      <c r="N19" s="38">
        <v>220.31357726829125</v>
      </c>
      <c r="O19" s="38">
        <f t="shared" si="1"/>
        <v>5435.0364202817082</v>
      </c>
      <c r="P19" s="39">
        <f t="shared" si="2"/>
        <v>5435.0364202817082</v>
      </c>
      <c r="Q19" s="40"/>
      <c r="R19" s="39">
        <v>1802.1775840760297</v>
      </c>
      <c r="S19" s="38">
        <f t="shared" si="3"/>
        <v>1802.1775840760297</v>
      </c>
      <c r="T19" s="31"/>
      <c r="U19" s="30"/>
      <c r="V19" s="30">
        <v>6</v>
      </c>
    </row>
    <row r="20" spans="1:55" x14ac:dyDescent="0.25">
      <c r="A20" s="25" t="s">
        <v>45</v>
      </c>
      <c r="B20" s="25" t="s">
        <v>64</v>
      </c>
      <c r="C20" s="25"/>
      <c r="D20" s="25"/>
      <c r="E20" s="25"/>
      <c r="F20" s="25"/>
      <c r="G20" s="25" t="s">
        <v>63</v>
      </c>
      <c r="H20" s="25" t="s">
        <v>92</v>
      </c>
      <c r="I20" s="25">
        <v>20</v>
      </c>
      <c r="J20" s="25" t="s">
        <v>53</v>
      </c>
      <c r="K20" s="25" t="s">
        <v>54</v>
      </c>
      <c r="L20" s="38">
        <v>9377836.6699999999</v>
      </c>
      <c r="M20" s="38">
        <v>4806839</v>
      </c>
      <c r="N20" s="38">
        <v>6615821.7300000004</v>
      </c>
      <c r="O20" s="38">
        <f t="shared" ref="O20:O31" si="4">L20-N20</f>
        <v>2762014.9399999995</v>
      </c>
      <c r="P20" s="39">
        <f t="shared" ref="P20:P31" si="5">O20</f>
        <v>2762014.9399999995</v>
      </c>
      <c r="Q20" s="40"/>
      <c r="R20" s="39">
        <v>1000000</v>
      </c>
      <c r="S20" s="38">
        <f t="shared" ref="S20:S31" si="6">Q20+R20</f>
        <v>1000000</v>
      </c>
      <c r="T20" s="31"/>
      <c r="U20" s="30"/>
      <c r="V20" s="30">
        <v>3</v>
      </c>
    </row>
    <row r="21" spans="1:55" x14ac:dyDescent="0.25">
      <c r="A21" s="25" t="s">
        <v>45</v>
      </c>
      <c r="B21" s="25" t="s">
        <v>64</v>
      </c>
      <c r="C21" s="25"/>
      <c r="D21" s="25"/>
      <c r="E21" s="25"/>
      <c r="F21" s="25"/>
      <c r="G21" s="25" t="s">
        <v>63</v>
      </c>
      <c r="H21" s="25" t="s">
        <v>92</v>
      </c>
      <c r="I21" s="25">
        <v>20</v>
      </c>
      <c r="J21" s="25" t="s">
        <v>55</v>
      </c>
      <c r="K21" s="25" t="s">
        <v>56</v>
      </c>
      <c r="L21" s="38">
        <v>3259472</v>
      </c>
      <c r="M21" s="38">
        <v>1582008</v>
      </c>
      <c r="N21" s="38">
        <v>1985164.75</v>
      </c>
      <c r="O21" s="38">
        <f t="shared" si="4"/>
        <v>1274307.25</v>
      </c>
      <c r="P21" s="39">
        <f t="shared" si="5"/>
        <v>1274307.25</v>
      </c>
      <c r="Q21" s="40"/>
      <c r="R21" s="39">
        <v>938163</v>
      </c>
      <c r="S21" s="38">
        <f t="shared" si="6"/>
        <v>938163</v>
      </c>
      <c r="T21" s="31"/>
      <c r="U21" s="30"/>
      <c r="V21" s="30">
        <v>4</v>
      </c>
    </row>
    <row r="22" spans="1:55" x14ac:dyDescent="0.25">
      <c r="A22" s="25" t="s">
        <v>45</v>
      </c>
      <c r="B22" s="25" t="s">
        <v>64</v>
      </c>
      <c r="C22" s="25"/>
      <c r="D22" s="25"/>
      <c r="E22" s="25"/>
      <c r="F22" s="25"/>
      <c r="G22" s="25" t="s">
        <v>63</v>
      </c>
      <c r="H22" s="25" t="s">
        <v>92</v>
      </c>
      <c r="I22" s="25">
        <v>20</v>
      </c>
      <c r="J22" s="25" t="s">
        <v>57</v>
      </c>
      <c r="K22" s="25" t="s">
        <v>58</v>
      </c>
      <c r="L22" s="38">
        <v>9500000</v>
      </c>
      <c r="M22" s="38"/>
      <c r="N22" s="38">
        <v>3805002.15</v>
      </c>
      <c r="O22" s="38">
        <f t="shared" si="4"/>
        <v>5694997.8499999996</v>
      </c>
      <c r="P22" s="39">
        <f t="shared" si="5"/>
        <v>5694997.8499999996</v>
      </c>
      <c r="Q22" s="40"/>
      <c r="R22" s="39">
        <v>5400000</v>
      </c>
      <c r="S22" s="38">
        <f t="shared" si="6"/>
        <v>5400000</v>
      </c>
      <c r="T22" s="31"/>
      <c r="U22" s="30"/>
      <c r="V22" s="30">
        <v>1</v>
      </c>
    </row>
    <row r="23" spans="1:55" x14ac:dyDescent="0.25">
      <c r="A23" s="25" t="s">
        <v>45</v>
      </c>
      <c r="B23" s="25" t="s">
        <v>64</v>
      </c>
      <c r="C23" s="25"/>
      <c r="D23" s="25"/>
      <c r="E23" s="25"/>
      <c r="F23" s="25"/>
      <c r="G23" s="25" t="s">
        <v>63</v>
      </c>
      <c r="H23" s="25" t="s">
        <v>92</v>
      </c>
      <c r="I23" s="25">
        <v>20</v>
      </c>
      <c r="J23" s="25" t="s">
        <v>59</v>
      </c>
      <c r="K23" s="25" t="s">
        <v>60</v>
      </c>
      <c r="L23" s="38">
        <v>27021</v>
      </c>
      <c r="M23" s="38"/>
      <c r="N23" s="38"/>
      <c r="O23" s="38">
        <f t="shared" si="4"/>
        <v>27021</v>
      </c>
      <c r="P23" s="39">
        <f t="shared" si="5"/>
        <v>27021</v>
      </c>
      <c r="Q23" s="40"/>
      <c r="R23" s="39">
        <v>24914</v>
      </c>
      <c r="S23" s="38">
        <f t="shared" si="6"/>
        <v>24914</v>
      </c>
      <c r="T23" s="31"/>
      <c r="U23" s="30"/>
      <c r="V23" s="30">
        <v>2</v>
      </c>
    </row>
    <row r="24" spans="1:55" x14ac:dyDescent="0.25">
      <c r="A24" s="25" t="s">
        <v>45</v>
      </c>
      <c r="B24" s="25" t="s">
        <v>64</v>
      </c>
      <c r="C24" s="25"/>
      <c r="D24" s="25"/>
      <c r="E24" s="25"/>
      <c r="F24" s="25"/>
      <c r="G24" s="25" t="s">
        <v>63</v>
      </c>
      <c r="H24" s="25" t="s">
        <v>92</v>
      </c>
      <c r="I24" s="25">
        <v>20</v>
      </c>
      <c r="J24" s="25" t="s">
        <v>47</v>
      </c>
      <c r="K24" s="25" t="s">
        <v>48</v>
      </c>
      <c r="L24" s="38">
        <v>970000</v>
      </c>
      <c r="M24" s="38"/>
      <c r="N24" s="38">
        <v>900681.31</v>
      </c>
      <c r="O24" s="38">
        <f t="shared" si="4"/>
        <v>69318.689999999944</v>
      </c>
      <c r="P24" s="39">
        <f t="shared" si="5"/>
        <v>69318.689999999944</v>
      </c>
      <c r="Q24" s="40"/>
      <c r="R24" s="39">
        <v>6610</v>
      </c>
      <c r="S24" s="38">
        <f t="shared" si="6"/>
        <v>6610</v>
      </c>
      <c r="T24" s="31"/>
      <c r="U24" s="30"/>
      <c r="V24" s="30">
        <v>6</v>
      </c>
    </row>
    <row r="25" spans="1:55" x14ac:dyDescent="0.25">
      <c r="A25" s="25" t="s">
        <v>45</v>
      </c>
      <c r="B25" s="25" t="s">
        <v>64</v>
      </c>
      <c r="C25" s="25"/>
      <c r="D25" s="25"/>
      <c r="E25" s="25"/>
      <c r="F25" s="25"/>
      <c r="G25" s="25" t="s">
        <v>63</v>
      </c>
      <c r="H25" s="25" t="s">
        <v>92</v>
      </c>
      <c r="I25" s="25">
        <v>20</v>
      </c>
      <c r="J25" s="25" t="s">
        <v>61</v>
      </c>
      <c r="K25" s="25" t="s">
        <v>62</v>
      </c>
      <c r="L25" s="38">
        <v>141435</v>
      </c>
      <c r="M25" s="38"/>
      <c r="N25" s="38">
        <v>6728.5</v>
      </c>
      <c r="O25" s="38">
        <f t="shared" si="4"/>
        <v>134706.5</v>
      </c>
      <c r="P25" s="39">
        <f t="shared" si="5"/>
        <v>134706.5</v>
      </c>
      <c r="Q25" s="40"/>
      <c r="R25" s="39">
        <v>90000</v>
      </c>
      <c r="S25" s="38">
        <f t="shared" si="6"/>
        <v>90000</v>
      </c>
      <c r="T25" s="31"/>
      <c r="U25" s="30"/>
      <c r="V25" s="30">
        <v>6</v>
      </c>
    </row>
    <row r="26" spans="1:55" x14ac:dyDescent="0.25">
      <c r="A26" s="25" t="s">
        <v>45</v>
      </c>
      <c r="B26" s="25" t="s">
        <v>64</v>
      </c>
      <c r="C26" s="25"/>
      <c r="D26" s="25"/>
      <c r="E26" s="25"/>
      <c r="F26" s="25"/>
      <c r="G26" s="25" t="s">
        <v>65</v>
      </c>
      <c r="H26" s="25" t="s">
        <v>92</v>
      </c>
      <c r="I26" s="25">
        <v>20</v>
      </c>
      <c r="J26" s="25" t="s">
        <v>47</v>
      </c>
      <c r="K26" s="25" t="s">
        <v>48</v>
      </c>
      <c r="L26" s="38">
        <v>155000</v>
      </c>
      <c r="M26" s="41"/>
      <c r="N26" s="38">
        <v>143027.5</v>
      </c>
      <c r="O26" s="38">
        <f t="shared" ref="O26" si="7">L26-N26</f>
        <v>11972.5</v>
      </c>
      <c r="P26" s="39">
        <f t="shared" si="5"/>
        <v>11972.5</v>
      </c>
      <c r="Q26" s="40"/>
      <c r="R26" s="39">
        <f>P26</f>
        <v>11972.5</v>
      </c>
      <c r="S26" s="38">
        <f t="shared" si="6"/>
        <v>11972.5</v>
      </c>
      <c r="T26" s="31"/>
      <c r="U26" s="30"/>
      <c r="V26" s="30">
        <v>6</v>
      </c>
    </row>
    <row r="27" spans="1:55" x14ac:dyDescent="0.25">
      <c r="A27" s="25" t="s">
        <v>45</v>
      </c>
      <c r="B27" s="25" t="s">
        <v>64</v>
      </c>
      <c r="C27" s="25"/>
      <c r="D27" s="25"/>
      <c r="E27" s="25"/>
      <c r="F27" s="25"/>
      <c r="G27" s="25" t="s">
        <v>65</v>
      </c>
      <c r="H27" s="25" t="s">
        <v>92</v>
      </c>
      <c r="I27" s="25">
        <v>20</v>
      </c>
      <c r="J27" s="25" t="s">
        <v>53</v>
      </c>
      <c r="K27" s="25" t="s">
        <v>54</v>
      </c>
      <c r="L27" s="38">
        <v>5384632</v>
      </c>
      <c r="M27" s="38">
        <v>2074892</v>
      </c>
      <c r="N27" s="38">
        <v>2166098.58</v>
      </c>
      <c r="O27" s="38">
        <f t="shared" si="4"/>
        <v>3218533.42</v>
      </c>
      <c r="P27" s="39">
        <f t="shared" si="5"/>
        <v>3218533.42</v>
      </c>
      <c r="Q27" s="40"/>
      <c r="R27" s="39">
        <f t="shared" ref="R27:R31" si="8">P27</f>
        <v>3218533.42</v>
      </c>
      <c r="S27" s="38">
        <f t="shared" si="6"/>
        <v>3218533.42</v>
      </c>
      <c r="T27" s="31"/>
      <c r="U27" s="30"/>
      <c r="V27" s="30">
        <v>3</v>
      </c>
    </row>
    <row r="28" spans="1:55" x14ac:dyDescent="0.25">
      <c r="A28" s="25" t="s">
        <v>45</v>
      </c>
      <c r="B28" s="25" t="s">
        <v>64</v>
      </c>
      <c r="C28" s="25"/>
      <c r="D28" s="25"/>
      <c r="E28" s="25"/>
      <c r="F28" s="25"/>
      <c r="G28" s="25" t="s">
        <v>65</v>
      </c>
      <c r="H28" s="25" t="s">
        <v>92</v>
      </c>
      <c r="I28" s="25">
        <v>20</v>
      </c>
      <c r="J28" s="25" t="s">
        <v>55</v>
      </c>
      <c r="K28" s="25" t="s">
        <v>56</v>
      </c>
      <c r="L28" s="38">
        <v>2483358</v>
      </c>
      <c r="M28" s="38">
        <v>1862292</v>
      </c>
      <c r="N28" s="38">
        <v>2128416.2599999998</v>
      </c>
      <c r="O28" s="38">
        <f t="shared" si="4"/>
        <v>354941.74000000022</v>
      </c>
      <c r="P28" s="39">
        <f t="shared" si="5"/>
        <v>354941.74000000022</v>
      </c>
      <c r="Q28" s="40"/>
      <c r="R28" s="39">
        <f t="shared" si="8"/>
        <v>354941.74000000022</v>
      </c>
      <c r="S28" s="38">
        <f t="shared" si="6"/>
        <v>354941.74000000022</v>
      </c>
      <c r="T28" s="31"/>
      <c r="U28" s="30"/>
      <c r="V28" s="30">
        <v>4</v>
      </c>
    </row>
    <row r="29" spans="1:55" x14ac:dyDescent="0.25">
      <c r="A29" s="25" t="s">
        <v>45</v>
      </c>
      <c r="B29" s="25" t="s">
        <v>64</v>
      </c>
      <c r="C29" s="25"/>
      <c r="D29" s="25"/>
      <c r="E29" s="25"/>
      <c r="F29" s="25"/>
      <c r="G29" s="25" t="s">
        <v>65</v>
      </c>
      <c r="H29" s="25" t="s">
        <v>92</v>
      </c>
      <c r="I29" s="25">
        <v>20</v>
      </c>
      <c r="J29" s="25" t="s">
        <v>66</v>
      </c>
      <c r="K29" s="25" t="s">
        <v>67</v>
      </c>
      <c r="L29" s="38">
        <v>652295</v>
      </c>
      <c r="M29" s="38"/>
      <c r="N29" s="38">
        <v>608611.19999999995</v>
      </c>
      <c r="O29" s="38">
        <f t="shared" si="4"/>
        <v>43683.800000000047</v>
      </c>
      <c r="P29" s="39">
        <f t="shared" si="5"/>
        <v>43683.800000000047</v>
      </c>
      <c r="Q29" s="40"/>
      <c r="R29" s="39">
        <f t="shared" si="8"/>
        <v>43683.800000000047</v>
      </c>
      <c r="S29" s="38">
        <f t="shared" si="6"/>
        <v>43683.800000000047</v>
      </c>
      <c r="T29" s="31"/>
      <c r="U29" s="30"/>
      <c r="V29" s="30">
        <v>5</v>
      </c>
    </row>
    <row r="30" spans="1:55" x14ac:dyDescent="0.25">
      <c r="A30" s="25" t="s">
        <v>45</v>
      </c>
      <c r="B30" s="25" t="s">
        <v>64</v>
      </c>
      <c r="C30" s="25"/>
      <c r="D30" s="25"/>
      <c r="E30" s="25"/>
      <c r="F30" s="25"/>
      <c r="G30" s="25" t="s">
        <v>65</v>
      </c>
      <c r="H30" s="25" t="s">
        <v>92</v>
      </c>
      <c r="I30" s="25">
        <v>20</v>
      </c>
      <c r="J30" s="25" t="s">
        <v>68</v>
      </c>
      <c r="K30" s="25" t="s">
        <v>69</v>
      </c>
      <c r="L30" s="38">
        <v>662605</v>
      </c>
      <c r="M30" s="38">
        <v>100</v>
      </c>
      <c r="N30" s="38">
        <v>608063.66</v>
      </c>
      <c r="O30" s="38">
        <f t="shared" si="4"/>
        <v>54541.339999999967</v>
      </c>
      <c r="P30" s="39">
        <f t="shared" si="5"/>
        <v>54541.339999999967</v>
      </c>
      <c r="Q30" s="40"/>
      <c r="R30" s="39">
        <f t="shared" si="8"/>
        <v>54541.339999999967</v>
      </c>
      <c r="S30" s="38">
        <f t="shared" si="6"/>
        <v>54541.339999999967</v>
      </c>
      <c r="T30" s="31"/>
      <c r="U30" s="30"/>
      <c r="V30" s="30">
        <v>5</v>
      </c>
    </row>
    <row r="31" spans="1:55" x14ac:dyDescent="0.25">
      <c r="A31" s="25" t="s">
        <v>45</v>
      </c>
      <c r="B31" s="25" t="s">
        <v>64</v>
      </c>
      <c r="C31" s="25"/>
      <c r="D31" s="25"/>
      <c r="E31" s="25"/>
      <c r="F31" s="25"/>
      <c r="G31" s="25" t="s">
        <v>65</v>
      </c>
      <c r="H31" s="25" t="s">
        <v>92</v>
      </c>
      <c r="I31" s="25">
        <v>20</v>
      </c>
      <c r="J31" s="25" t="s">
        <v>70</v>
      </c>
      <c r="K31" s="25" t="s">
        <v>71</v>
      </c>
      <c r="L31" s="38">
        <v>820191</v>
      </c>
      <c r="M31" s="38">
        <v>100</v>
      </c>
      <c r="N31" s="38">
        <v>774247.87</v>
      </c>
      <c r="O31" s="38">
        <f t="shared" si="4"/>
        <v>45943.130000000005</v>
      </c>
      <c r="P31" s="39">
        <f t="shared" si="5"/>
        <v>45943.130000000005</v>
      </c>
      <c r="Q31" s="40"/>
      <c r="R31" s="39">
        <f t="shared" si="8"/>
        <v>45943.130000000005</v>
      </c>
      <c r="S31" s="38">
        <f t="shared" si="6"/>
        <v>45943.130000000005</v>
      </c>
      <c r="T31" s="31"/>
      <c r="U31" s="30"/>
      <c r="V31" s="30">
        <v>5</v>
      </c>
    </row>
    <row r="32" spans="1:55" s="33" customForma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32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</row>
    <row r="33" spans="1:55" s="34" customFormat="1" x14ac:dyDescent="0.25">
      <c r="A33" s="7" t="s">
        <v>33</v>
      </c>
      <c r="B33" s="7"/>
      <c r="Q33" s="35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</row>
    <row r="34" spans="1:55" s="34" customFormat="1" x14ac:dyDescent="0.25">
      <c r="A34" s="8" t="s">
        <v>34</v>
      </c>
      <c r="B34" s="8"/>
      <c r="R34" s="35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</row>
    <row r="35" spans="1:55" s="34" customFormat="1" x14ac:dyDescent="0.25">
      <c r="A35" s="8" t="s">
        <v>35</v>
      </c>
      <c r="B35" s="8"/>
      <c r="R35" s="35"/>
      <c r="S35" s="35"/>
    </row>
    <row r="36" spans="1:55" s="34" customFormat="1" x14ac:dyDescent="0.25">
      <c r="A36" s="8" t="s">
        <v>36</v>
      </c>
      <c r="B36" s="8"/>
      <c r="R36" s="35"/>
    </row>
    <row r="37" spans="1:55" x14ac:dyDescent="0.25">
      <c r="A37" s="8" t="s">
        <v>37</v>
      </c>
      <c r="B37" s="8"/>
      <c r="K37" s="36"/>
      <c r="R37" s="35"/>
    </row>
    <row r="38" spans="1:55" s="34" customFormat="1" x14ac:dyDescent="0.25">
      <c r="A38" s="2" t="s">
        <v>6</v>
      </c>
      <c r="B38" s="2"/>
    </row>
    <row r="39" spans="1:55" x14ac:dyDescent="0.25">
      <c r="A39" s="2" t="s">
        <v>38</v>
      </c>
      <c r="B39" s="2"/>
    </row>
    <row r="40" spans="1:55" x14ac:dyDescent="0.25">
      <c r="A40" s="2" t="s">
        <v>39</v>
      </c>
      <c r="B40" s="2"/>
    </row>
    <row r="41" spans="1:55" x14ac:dyDescent="0.25">
      <c r="A41" s="9" t="s">
        <v>40</v>
      </c>
      <c r="B41" s="9"/>
    </row>
    <row r="42" spans="1:55" x14ac:dyDescent="0.25">
      <c r="A42" s="1" t="s">
        <v>41</v>
      </c>
      <c r="B42" s="1"/>
    </row>
    <row r="43" spans="1:55" x14ac:dyDescent="0.25">
      <c r="A43" s="9" t="s">
        <v>42</v>
      </c>
      <c r="B43" s="9"/>
    </row>
    <row r="44" spans="1:55" x14ac:dyDescent="0.25">
      <c r="A44" s="9" t="s">
        <v>93</v>
      </c>
      <c r="B44" s="9"/>
    </row>
    <row r="46" spans="1:55" x14ac:dyDescent="0.25">
      <c r="A46" s="37" t="s">
        <v>43</v>
      </c>
    </row>
  </sheetData>
  <autoFilter ref="A9:V31" xr:uid="{ECBFDD54-6841-4AE5-91FB-10B62E2660DC}"/>
  <mergeCells count="5">
    <mergeCell ref="L7:P7"/>
    <mergeCell ref="Q7:S7"/>
    <mergeCell ref="V7:V8"/>
    <mergeCell ref="U7:U8"/>
    <mergeCell ref="T7:T8"/>
  </mergeCells>
  <phoneticPr fontId="12" type="noConversion"/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EFB93223A0D949B46CEFC92259ABB8" ma:contentTypeVersion="18" ma:contentTypeDescription="Loo uus dokument" ma:contentTypeScope="" ma:versionID="5f12836546184873ff76c2eeba8c6121">
  <xsd:schema xmlns:xsd="http://www.w3.org/2001/XMLSchema" xmlns:xs="http://www.w3.org/2001/XMLSchema" xmlns:p="http://schemas.microsoft.com/office/2006/metadata/properties" xmlns:ns2="982cc016-dcb7-4772-a144-8d57a835eb3e" xmlns:ns3="3d7fb3fa-7f75-4382-a1fe-43b99e0a9782" targetNamespace="http://schemas.microsoft.com/office/2006/metadata/properties" ma:root="true" ma:fieldsID="90cc2dba201eb496d80df97be203b82c" ns2:_="" ns3:_="">
    <xsd:import namespace="982cc016-dcb7-4772-a144-8d57a835eb3e"/>
    <xsd:import namespace="3d7fb3fa-7f75-4382-a1fe-43b99e0a97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2cc016-dcb7-4772-a144-8d57a835eb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pprovalAssignedTo" ma:index="22" nillable="true" ma:displayName="Kinnitajad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3" nillable="true" ma:displayName="Vastused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4" nillable="true" ma:displayName="Kinnituse au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5" nillable="true" ma:displayName="Kinnituse olek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fb3fa-7f75-4382-a1fe-43b99e0a978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5c6d68b-71d6-403f-952c-69eeaf0e25fd}" ma:internalName="TaxCatchAll" ma:showField="CatchAllData" ma:web="3d7fb3fa-7f75-4382-a1fe-43b99e0a97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2cc016-dcb7-4772-a144-8d57a835eb3e">
      <Terms xmlns="http://schemas.microsoft.com/office/infopath/2007/PartnerControls"/>
    </lcf76f155ced4ddcb4097134ff3c332f>
    <TaxCatchAll xmlns="3d7fb3fa-7f75-4382-a1fe-43b99e0a9782" xsi:nil="true"/>
    <_ApprovalAssignedTo xmlns="982cc016-dcb7-4772-a144-8d57a835eb3e">
      <UserInfo>
        <DisplayName/>
        <AccountId xsi:nil="true"/>
        <AccountType/>
      </UserInfo>
    </_ApprovalAssignedTo>
    <_ApprovalStatus xmlns="982cc016-dcb7-4772-a144-8d57a835eb3e">0</_ApprovalStatus>
    <_ApprovalRespondedBy xmlns="982cc016-dcb7-4772-a144-8d57a835eb3e">
      <UserInfo>
        <DisplayName/>
        <AccountId xsi:nil="true"/>
        <AccountType/>
      </UserInfo>
    </_ApprovalRespondedBy>
    <_ApprovalSentBy xmlns="982cc016-dcb7-4772-a144-8d57a835eb3e">
      <UserInfo>
        <DisplayName/>
        <AccountId xsi:nil="true"/>
        <AccountType/>
      </UserInfo>
    </_ApprovalSentBy>
  </documentManagement>
</p:properties>
</file>

<file path=customXml/itemProps1.xml><?xml version="1.0" encoding="utf-8"?>
<ds:datastoreItem xmlns:ds="http://schemas.openxmlformats.org/officeDocument/2006/customXml" ds:itemID="{0DD70DF0-91AA-41E8-BC78-C85DD38695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265BA7-698B-4CC5-AA17-91B839BAFA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2cc016-dcb7-4772-a144-8d57a835eb3e"/>
    <ds:schemaRef ds:uri="3d7fb3fa-7f75-4382-a1fe-43b99e0a97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9F9479-C0EA-4397-8318-F1365E97972A}">
  <ds:schemaRefs>
    <ds:schemaRef ds:uri="http://purl.org/dc/dcmitype/"/>
    <ds:schemaRef ds:uri="http://schemas.microsoft.com/office/2006/documentManagement/types"/>
    <ds:schemaRef ds:uri="http://purl.org/dc/elements/1.1/"/>
    <ds:schemaRef ds:uri="982cc016-dcb7-4772-a144-8d57a835eb3e"/>
    <ds:schemaRef ds:uri="http://schemas.microsoft.com/office/2006/metadata/properties"/>
    <ds:schemaRef ds:uri="3d7fb3fa-7f75-4382-a1fe-43b99e0a9782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SIM VA</vt:lpstr>
    </vt:vector>
  </TitlesOfParts>
  <Manager/>
  <Company>Justiitsministeerium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Silja Kask</dc:creator>
  <cp:keywords/>
  <dc:description/>
  <cp:lastModifiedBy>Katrin Toompuu</cp:lastModifiedBy>
  <cp:revision/>
  <dcterms:created xsi:type="dcterms:W3CDTF">2021-01-14T20:00:28Z</dcterms:created>
  <dcterms:modified xsi:type="dcterms:W3CDTF">2026-02-11T13:58:58Z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0x010100AAEFB93223A0D949B46CEFC92259ABB8</vt:lpwstr>
  </property>
  <property fmtid="{D5CDD505-2E9C-101B-9397-08002B2CF9AE}" pid="3" name="Order">
    <vt:r8>11569200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2025-03-21T09:56:53Z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092eb7f2-4d77-4a2e-b388-33ab418e9c78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10, 3, 0, 2</vt:lpwstr>
  </property>
  <property fmtid="{D5CDD505-2E9C-101B-9397-08002B2CF9AE}" pid="12" name="MediaServiceImageTags">
    <vt:lpwstr/>
  </property>
</Properties>
</file>